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o" sheetId="1" r:id="rId5"/>
    <sheet state="visible" name="Mauser" sheetId="2" r:id="rId6"/>
    <sheet state="visible" name="PTRobotics" sheetId="3" r:id="rId7"/>
    <sheet state="visible" name="Outros" sheetId="4" r:id="rId8"/>
  </sheets>
  <definedNames/>
  <calcPr/>
</workbook>
</file>

<file path=xl/sharedStrings.xml><?xml version="1.0" encoding="utf-8"?>
<sst xmlns="http://schemas.openxmlformats.org/spreadsheetml/2006/main" count="77" uniqueCount="48">
  <si>
    <t>Equipa</t>
  </si>
  <si>
    <t>Fornecedor</t>
  </si>
  <si>
    <t>Valor</t>
  </si>
  <si>
    <t>Mauser</t>
  </si>
  <si>
    <t>PTRobotics</t>
  </si>
  <si>
    <t>Outros</t>
  </si>
  <si>
    <t>Total</t>
  </si>
  <si>
    <t>ID</t>
  </si>
  <si>
    <t>Tipo</t>
  </si>
  <si>
    <t>Link Fornecedor</t>
  </si>
  <si>
    <t>Referência</t>
  </si>
  <si>
    <t>Link Equipamento</t>
  </si>
  <si>
    <t>Descrição</t>
  </si>
  <si>
    <t>Quantidade</t>
  </si>
  <si>
    <t>Preço Unitário</t>
  </si>
  <si>
    <t>Preço Total</t>
  </si>
  <si>
    <t>MCU</t>
  </si>
  <si>
    <t>https://mauser.pt</t>
  </si>
  <si>
    <t>095-4208</t>
  </si>
  <si>
    <t>https://mauser.pt/095-4208/dfrobot-firebeetle-2-esp32-c6-placa-de-desenvolvimento-wi-fi-bluetooth-sram</t>
  </si>
  <si>
    <t xml:space="preserve">DFRobot FireBeetle 2 ESP32-C6 - Placa de Desenvolvimento (Wi-Fi + Bluetooth + SRAM) </t>
  </si>
  <si>
    <t>Atuador</t>
  </si>
  <si>
    <t>https://mauser/</t>
  </si>
  <si>
    <t>096-7587</t>
  </si>
  <si>
    <t>https://mauser.pt/096-7587/joy-it-modulo-besouro-piezo-activo-compativel-com-arduino</t>
  </si>
  <si>
    <t>JOY-IT - Módulo besouro piezo activo compatível com Arduino</t>
  </si>
  <si>
    <t>Sensor</t>
  </si>
  <si>
    <t>096-0408</t>
  </si>
  <si>
    <t>https://mauser.pt/096-0408/modulo-acelerometro-digital-3-eixos-16g-adxl-345</t>
  </si>
  <si>
    <t xml:space="preserve">Módulo Acelerómetro Digital - 3 Eixos [± 16g] (ADXL-345) </t>
  </si>
  <si>
    <t>Alimentação</t>
  </si>
  <si>
    <t>035-5286</t>
  </si>
  <si>
    <t>https://mauser.pt/035-5286/bateria-3-7v-150mah-li-po-20x25x4mm</t>
  </si>
  <si>
    <t>Bateria 3.7V 150mAh Li-Po - 20x25x4mm</t>
  </si>
  <si>
    <t>095-6226</t>
  </si>
  <si>
    <t>https://mauser.pt/095-6226/keyestudio-ks0325-conjunto-de-120-cabos-de-ligacao-jumper-dupont-m-m-m-f-e-f-f-200mm</t>
  </si>
  <si>
    <t xml:space="preserve">Keyestudio KS0325 - Conjunto de 120 cabos de ligação Jumper Dupont (M-M, M-F e F-F) - 200mm </t>
  </si>
  <si>
    <t>https://www.lojapm.pt/</t>
  </si>
  <si>
    <t>LPM006788</t>
  </si>
  <si>
    <t>https://www.lojapm.pt/product/modulo-sensor-de-frequencia-cardiaca-para-arduino-max30102-concentracao-de-oxigenio-no-sangue</t>
  </si>
  <si>
    <t>Módulo Sensor de Frequência Cardíaca para Arduino MAX30102, Concentração de Oxigénio no Sangue</t>
  </si>
  <si>
    <t>LPM001581</t>
  </si>
  <si>
    <t>https://www.lojapm.pt/product/placa-modulo-pwm-motor-de-vibracao</t>
  </si>
  <si>
    <t>Placa módulo PWM motor de vibração</t>
  </si>
  <si>
    <t>https://www.amazon.com/ref=nav_logo</t>
  </si>
  <si>
    <t>B0CP78QF5Q</t>
  </si>
  <si>
    <t>https://www.amazon.com/MAX30205MTA-MAX30205-Temperature-Measuring-Wristband/dp/B0CP78QF5Q/ref=sr_1_2?currency=EUR&amp;dib=eyJ2IjoiMSJ9.QVks0EAy1rI9nA5odJGi8qpC70iMfVNse_jkFiY4V7UD9DZmCgoMqXol5fcugAYUHziWtXwC-0TwGC483z8FiNQrUBiiP9hgFwsLkla82gLLjbGLeBIHWlzFAXUCjL0ouNVa2K_qLADKjlcbKfCTFoS60qcXanXPXfWSmNJHKu6kSlnL_b-0W3frYAFHRuQot4r9F0eqWr8JrH8vqOtI-Q5saiDI2UarVeZanUjTs7M.wYaZb8YPPx8zbfFt-seP0ea62N_cBjJz2bBuU4Q-U5A&amp;dib_tag=se&amp;keywords=max30205+temperature+sensor&amp;qid=1774211095&amp;sr=8-2</t>
  </si>
  <si>
    <t>MAX30205MTA MAX30205 High Accuracy Human Body Temperature Sensor Module Low Voltage Measuring Skin Wristband Temperature Sensor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</si>
</sst>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sz val="13.0"/>
      <color theme="1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u/>
      <color rgb="FF434343"/>
      <name val="Arial"/>
      <scheme val="minor"/>
    </font>
    <font>
      <u/>
      <color rgb="FF434343"/>
      <name val="Roboto"/>
    </font>
    <font>
      <u/>
      <color rgb="FF0000FF"/>
      <name val="Roboto"/>
    </font>
    <font>
      <u/>
      <color rgb="FF0000FF"/>
      <name val="Roboto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3" numFmtId="2" xfId="0" applyFont="1" applyNumberFormat="1"/>
    <xf borderId="0" fillId="0" fontId="3" numFmtId="0" xfId="0" applyFont="1"/>
    <xf borderId="0" fillId="0" fontId="2" numFmtId="2" xfId="0" applyFont="1" applyNumberFormat="1"/>
    <xf borderId="0" fillId="0" fontId="3" numFmtId="0" xfId="0" applyAlignment="1" applyFont="1">
      <alignment horizontal="left" readingOrder="0" shrinkToFit="0" vertical="center" wrapText="0"/>
    </xf>
    <xf borderId="0" fillId="0" fontId="3" numFmtId="49" xfId="0" applyAlignment="1" applyFont="1" applyNumberFormat="1">
      <alignment horizontal="left" readingOrder="0" shrinkToFit="0" vertical="center" wrapText="0"/>
    </xf>
    <xf borderId="0" fillId="0" fontId="3" numFmtId="0" xfId="0" applyAlignment="1" applyFont="1">
      <alignment readingOrder="0" shrinkToFit="0" vertical="center" wrapText="0"/>
    </xf>
    <xf borderId="0" fillId="0" fontId="4" numFmtId="0" xfId="0" applyAlignment="1" applyFont="1">
      <alignment readingOrder="0" shrinkToFit="0" vertical="center" wrapText="0"/>
    </xf>
    <xf borderId="0" fillId="0" fontId="5" numFmtId="0" xfId="0" applyAlignment="1" applyFont="1">
      <alignment readingOrder="0" shrinkToFit="0" vertical="center" wrapText="0"/>
    </xf>
    <xf borderId="0" fillId="0" fontId="6" numFmtId="0" xfId="0" applyAlignment="1" applyFont="1">
      <alignment readingOrder="0" shrinkToFit="0" vertical="center" wrapText="0"/>
    </xf>
    <xf borderId="0" fillId="0" fontId="3" numFmtId="2" xfId="0" applyAlignment="1" applyFont="1" applyNumberFormat="1">
      <alignment readingOrder="0" shrinkToFit="0" vertical="center" wrapText="0"/>
    </xf>
    <xf borderId="0" fillId="0" fontId="3" numFmtId="2" xfId="0" applyAlignment="1" applyFont="1" applyNumberFormat="1">
      <alignment shrinkToFit="0" vertical="center" wrapText="0"/>
    </xf>
    <xf borderId="0" fillId="0" fontId="3" numFmtId="0" xfId="0" applyAlignment="1" applyFont="1">
      <alignment readingOrder="0" shrinkToFit="0" vertical="center" wrapText="0"/>
    </xf>
    <xf borderId="0" fillId="0" fontId="3" numFmtId="0" xfId="0" applyAlignment="1" applyFont="1">
      <alignment shrinkToFit="0" vertical="center" wrapText="0"/>
    </xf>
    <xf borderId="0" fillId="0" fontId="3" numFmtId="0" xfId="0" applyAlignment="1" applyFont="1">
      <alignment readingOrder="0" shrinkToFit="0" vertical="center" wrapText="0"/>
    </xf>
    <xf borderId="0" fillId="0" fontId="3" numFmtId="0" xfId="0" applyAlignment="1" applyFont="1">
      <alignment shrinkToFit="0" vertical="center" wrapText="0"/>
    </xf>
    <xf borderId="0" fillId="0" fontId="3" numFmtId="0" xfId="0" applyAlignment="1" applyFont="1">
      <alignment readingOrder="0" shrinkToFit="0" vertical="center" wrapText="0"/>
    </xf>
    <xf borderId="0" fillId="0" fontId="7" numFmtId="0" xfId="0" applyAlignment="1" applyFont="1">
      <alignment readingOrder="0"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3">
    <tableStyle count="4" pivot="0" name="Mauser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PTRobotics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Outros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J6" displayName="Mauser" name="Mauser" id="1">
  <tableColumns count="10">
    <tableColumn name="ID" id="1"/>
    <tableColumn name="Equipa" id="2"/>
    <tableColumn name="Tipo" id="3"/>
    <tableColumn name="Link Fornecedor" id="4"/>
    <tableColumn name="Referência" id="5"/>
    <tableColumn name="Link Equipamento" id="6"/>
    <tableColumn name="Descrição" id="7"/>
    <tableColumn name="Quantidade" id="8"/>
    <tableColumn name="Preço Unitário" id="9"/>
    <tableColumn name="Preço Total" id="10"/>
  </tableColumns>
  <tableStyleInfo name="Mauser-style" showColumnStripes="0" showFirstColumn="1" showLastColumn="1" showRowStripes="1"/>
</table>
</file>

<file path=xl/tables/table2.xml><?xml version="1.0" encoding="utf-8"?>
<table xmlns="http://schemas.openxmlformats.org/spreadsheetml/2006/main" ref="A1:J3" displayName="PTRobotics" name="PTRobotics" id="2">
  <tableColumns count="10">
    <tableColumn name="ID" id="1"/>
    <tableColumn name="Equipa" id="2"/>
    <tableColumn name="Tipo" id="3"/>
    <tableColumn name="Link Fornecedor" id="4"/>
    <tableColumn name="Referência" id="5"/>
    <tableColumn name="Link Equipamento" id="6"/>
    <tableColumn name="Descrição" id="7"/>
    <tableColumn name="Quantidade" id="8"/>
    <tableColumn name="Preço Unitário" id="9"/>
    <tableColumn name="Preço Total" id="10"/>
  </tableColumns>
  <tableStyleInfo name="PTRobotics-style" showColumnStripes="0" showFirstColumn="1" showLastColumn="1" showRowStripes="1"/>
</table>
</file>

<file path=xl/tables/table3.xml><?xml version="1.0" encoding="utf-8"?>
<table xmlns="http://schemas.openxmlformats.org/spreadsheetml/2006/main" ref="A1:J4" displayName="Outros" name="Outros" id="3">
  <tableColumns count="10">
    <tableColumn name="ID" id="1"/>
    <tableColumn name="Equipa" id="2"/>
    <tableColumn name="Tipo" id="3"/>
    <tableColumn name="Link Fornecedor" id="4"/>
    <tableColumn name="Referência" id="5"/>
    <tableColumn name="Link Equipamento" id="6"/>
    <tableColumn name="Descrição" id="7"/>
    <tableColumn name="Quantidade" id="8"/>
    <tableColumn name="Preço Unitário" id="9"/>
    <tableColumn name="Preço Total" id="10"/>
  </tableColumns>
  <tableStyleInfo name="Outros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mauser/" TargetMode="External"/><Relationship Id="rId2" Type="http://schemas.openxmlformats.org/officeDocument/2006/relationships/hyperlink" Target="https://mauser.pt/095-4208/dfrobot-firebeetle-2-esp32-c6-placa-de-desenvolvimento-wi-fi-bluetooth-sram" TargetMode="External"/><Relationship Id="rId3" Type="http://schemas.openxmlformats.org/officeDocument/2006/relationships/hyperlink" Target="https://mauser/" TargetMode="External"/><Relationship Id="rId4" Type="http://schemas.openxmlformats.org/officeDocument/2006/relationships/hyperlink" Target="https://mauser.pt/096-7587/joy-it-modulo-besouro-piezo-activo-compativel-com-arduino" TargetMode="External"/><Relationship Id="rId11" Type="http://schemas.openxmlformats.org/officeDocument/2006/relationships/drawing" Target="../drawings/drawing2.xml"/><Relationship Id="rId10" Type="http://schemas.openxmlformats.org/officeDocument/2006/relationships/hyperlink" Target="https://mauser.pt/095-6226/keyestudio-ks0325-conjunto-de-120-cabos-de-ligacao-jumper-dupont-m-m-m-f-e-f-f-200mm" TargetMode="External"/><Relationship Id="rId13" Type="http://schemas.openxmlformats.org/officeDocument/2006/relationships/table" Target="../tables/table1.xml"/><Relationship Id="rId9" Type="http://schemas.openxmlformats.org/officeDocument/2006/relationships/hyperlink" Target="https://mauser/" TargetMode="External"/><Relationship Id="rId5" Type="http://schemas.openxmlformats.org/officeDocument/2006/relationships/hyperlink" Target="https://mauser/" TargetMode="External"/><Relationship Id="rId6" Type="http://schemas.openxmlformats.org/officeDocument/2006/relationships/hyperlink" Target="https://mauser.pt/096-0408/modulo-acelerometro-digital-3-eixos-16g-adxl-345" TargetMode="External"/><Relationship Id="rId7" Type="http://schemas.openxmlformats.org/officeDocument/2006/relationships/hyperlink" Target="https://mauser/" TargetMode="External"/><Relationship Id="rId8" Type="http://schemas.openxmlformats.org/officeDocument/2006/relationships/hyperlink" Target="https://mauser.pt/035-5286/bateria-3-7v-150mah-li-po-20x25x4mm" TargetMode="Externa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2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www.lojapm.pt/" TargetMode="External"/><Relationship Id="rId2" Type="http://schemas.openxmlformats.org/officeDocument/2006/relationships/hyperlink" Target="https://www.lojapm.pt/product/modulo-sensor-de-frequencia-cardiaca-para-arduino-max30102-concentracao-de-oxigenio-no-sangue" TargetMode="External"/><Relationship Id="rId3" Type="http://schemas.openxmlformats.org/officeDocument/2006/relationships/hyperlink" Target="https://www.lojapm.pt/" TargetMode="External"/><Relationship Id="rId4" Type="http://schemas.openxmlformats.org/officeDocument/2006/relationships/hyperlink" Target="https://www.lojapm.pt/product/placa-modulo-pwm-motor-de-vibracao" TargetMode="External"/><Relationship Id="rId9" Type="http://schemas.openxmlformats.org/officeDocument/2006/relationships/table" Target="../tables/table3.xml"/><Relationship Id="rId5" Type="http://schemas.openxmlformats.org/officeDocument/2006/relationships/hyperlink" Target="https://www.amazon.com/ref=nav_logo" TargetMode="External"/><Relationship Id="rId6" Type="http://schemas.openxmlformats.org/officeDocument/2006/relationships/hyperlink" Target="https://www.amazon.com/MAX30205MTA-MAX30205-Temperature-Measuring-Wristband/dp/B0CP78QF5Q/ref=sr_1_2?currency=EUR&amp;dib=eyJ2IjoiMSJ9.QVks0EAy1rI9nA5odJGi8qpC70iMfVNse_jkFiY4V7UD9DZmCgoMqXol5fcugAYUHziWtXwC-0TwGC483z8FiNQrUBiiP9hgFwsLkla82gLLjbGLeBIHWlzFAXUCjL0ouNVa2K_qLADKjlcbKfCTFoS60qcXanXPXfWSmNJHKu6kSlnL_b-0W3frYAFHRuQot4r9F0eqWr8JrH8vqOtI-Q5saiDI2UarVeZanUjTs7M.wYaZb8YPPx8zbfFt-seP0ea62N_cBjJz2bBuU4Q-U5A&amp;dib_tag=se&amp;keywords=max30205+temperature+sensor&amp;qid=1774211095&amp;sr=8-2" TargetMode="External"/><Relationship Id="rId7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1">
        <v>23.0</v>
      </c>
    </row>
    <row r="3">
      <c r="A3" s="2" t="s">
        <v>1</v>
      </c>
      <c r="B3" s="2" t="s">
        <v>2</v>
      </c>
    </row>
    <row r="4">
      <c r="A4" s="3" t="s">
        <v>3</v>
      </c>
      <c r="B4" s="4">
        <f>sum(Mauser[Preço Total])</f>
        <v>30.74</v>
      </c>
    </row>
    <row r="5">
      <c r="A5" s="3" t="s">
        <v>4</v>
      </c>
      <c r="B5" s="5">
        <f>sum(PTRobotics[Preço Total])</f>
        <v>0</v>
      </c>
    </row>
    <row r="6">
      <c r="A6" s="3" t="s">
        <v>5</v>
      </c>
      <c r="B6" s="5">
        <f>sum(Outros[Preço Total])</f>
        <v>18.96</v>
      </c>
    </row>
    <row r="7">
      <c r="A7" s="2" t="s">
        <v>6</v>
      </c>
      <c r="B7" s="6">
        <f>SUM(B4:B6)</f>
        <v>49.7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4.38"/>
    <col customWidth="1" min="2" max="2" width="13.38"/>
    <col customWidth="1" min="3" max="5" width="15.0"/>
    <col customWidth="1" min="6" max="6" width="24.0"/>
    <col customWidth="1" min="7" max="7" width="26.13"/>
    <col customWidth="1" min="8" max="8" width="13.13"/>
    <col customWidth="1" min="9" max="9" width="14.0"/>
  </cols>
  <sheetData>
    <row r="1" ht="22.5" customHeight="1">
      <c r="A1" s="7" t="s">
        <v>7</v>
      </c>
      <c r="B1" s="8" t="s">
        <v>0</v>
      </c>
      <c r="C1" s="8" t="s">
        <v>8</v>
      </c>
      <c r="D1" s="8" t="s">
        <v>9</v>
      </c>
      <c r="E1" s="7" t="s">
        <v>10</v>
      </c>
      <c r="F1" s="7" t="s">
        <v>11</v>
      </c>
      <c r="G1" s="7" t="s">
        <v>12</v>
      </c>
      <c r="H1" s="7" t="s">
        <v>13</v>
      </c>
      <c r="I1" s="7" t="s">
        <v>14</v>
      </c>
      <c r="J1" s="7" t="s">
        <v>15</v>
      </c>
    </row>
    <row r="2" ht="22.5" customHeight="1">
      <c r="A2" s="9" t="str">
        <f>"ec2526-"&amp;TEXT(Resumo!$B$1,"00")&amp;"-m"&amp;TEXT(row()-1,"00")</f>
        <v>ec2526-23-m01</v>
      </c>
      <c r="B2" s="9">
        <f>Resumo!$B$1</f>
        <v>23</v>
      </c>
      <c r="C2" s="10" t="s">
        <v>16</v>
      </c>
      <c r="D2" s="11" t="s">
        <v>17</v>
      </c>
      <c r="E2" s="9" t="s">
        <v>18</v>
      </c>
      <c r="F2" s="12" t="s">
        <v>19</v>
      </c>
      <c r="G2" s="9" t="s">
        <v>20</v>
      </c>
      <c r="H2" s="9">
        <v>1.0</v>
      </c>
      <c r="I2" s="13">
        <v>8.0</v>
      </c>
      <c r="J2" s="14">
        <f>H2*I2</f>
        <v>8</v>
      </c>
    </row>
    <row r="3" ht="22.5" customHeight="1">
      <c r="A3" s="9" t="str">
        <f>"ec2526-"&amp;TEXT(Resumo!$B$1,"00")&amp;"-m"&amp;TEXT(row()-1,"00")</f>
        <v>ec2526-23-m02</v>
      </c>
      <c r="B3" s="9">
        <f>Resumo!$B$1</f>
        <v>23</v>
      </c>
      <c r="C3" s="9" t="s">
        <v>21</v>
      </c>
      <c r="D3" s="12" t="s">
        <v>22</v>
      </c>
      <c r="E3" s="9" t="s">
        <v>23</v>
      </c>
      <c r="F3" s="12" t="s">
        <v>24</v>
      </c>
      <c r="G3" s="9" t="s">
        <v>25</v>
      </c>
      <c r="H3" s="9">
        <v>1.0</v>
      </c>
      <c r="I3" s="13">
        <v>1.8</v>
      </c>
      <c r="J3" s="13">
        <f>H2*I2</f>
        <v>8</v>
      </c>
    </row>
    <row r="4" ht="22.5" customHeight="1">
      <c r="A4" s="9" t="str">
        <f>"ec2526-"&amp;TEXT(Resumo!$B$1,"00")&amp;"-m"&amp;TEXT(row()-1,"00")</f>
        <v>ec2526-23-m03</v>
      </c>
      <c r="B4" s="9">
        <f>Resumo!$B$1</f>
        <v>23</v>
      </c>
      <c r="C4" s="9" t="s">
        <v>26</v>
      </c>
      <c r="D4" s="12" t="s">
        <v>22</v>
      </c>
      <c r="E4" s="9" t="s">
        <v>27</v>
      </c>
      <c r="F4" s="12" t="s">
        <v>28</v>
      </c>
      <c r="G4" s="9" t="s">
        <v>29</v>
      </c>
      <c r="H4" s="9">
        <v>1.0</v>
      </c>
      <c r="I4" s="13">
        <v>4.94</v>
      </c>
      <c r="J4" s="13">
        <f t="shared" ref="J4:J6" si="1">H2*I2</f>
        <v>8</v>
      </c>
    </row>
    <row r="5" ht="22.5" customHeight="1">
      <c r="A5" s="9" t="str">
        <f>"ec2526-"&amp;TEXT(Resumo!$B$1,"00")&amp;"-m"&amp;TEXT(row()-1,"00")</f>
        <v>ec2526-23-m04</v>
      </c>
      <c r="B5" s="9">
        <f>Resumo!$B$1</f>
        <v>23</v>
      </c>
      <c r="C5" s="9" t="s">
        <v>30</v>
      </c>
      <c r="D5" s="12" t="s">
        <v>22</v>
      </c>
      <c r="E5" s="9" t="s">
        <v>31</v>
      </c>
      <c r="F5" s="12" t="s">
        <v>32</v>
      </c>
      <c r="G5" s="9" t="s">
        <v>33</v>
      </c>
      <c r="H5" s="9">
        <v>1.0</v>
      </c>
      <c r="I5" s="13">
        <v>5.81</v>
      </c>
      <c r="J5" s="13">
        <f t="shared" si="1"/>
        <v>1.8</v>
      </c>
    </row>
    <row r="6" ht="22.5" customHeight="1">
      <c r="A6" s="9" t="str">
        <f>"ec2526-"&amp;TEXT(Resumo!$B$1,"00")&amp;"-m"&amp;TEXT(row()-1,"00")</f>
        <v>ec2526-23-m05</v>
      </c>
      <c r="B6" s="9">
        <f>Resumo!$B$1</f>
        <v>23</v>
      </c>
      <c r="C6" s="9" t="s">
        <v>30</v>
      </c>
      <c r="D6" s="12" t="s">
        <v>22</v>
      </c>
      <c r="E6" s="9" t="s">
        <v>34</v>
      </c>
      <c r="F6" s="12" t="s">
        <v>35</v>
      </c>
      <c r="G6" s="9" t="s">
        <v>36</v>
      </c>
      <c r="H6" s="9">
        <v>1.0</v>
      </c>
      <c r="I6" s="13">
        <v>3.2</v>
      </c>
      <c r="J6" s="13">
        <f t="shared" si="1"/>
        <v>4.94</v>
      </c>
    </row>
  </sheetData>
  <dataValidations>
    <dataValidation type="custom" allowBlank="1" showDropDown="1" sqref="I2:J6">
      <formula1>AND(ISNUMBER(I2),(NOT(OR(NOT(ISERROR(DATEVALUE(I2))), AND(ISNUMBER(I2), LEFT(CELL("format", I2))="D")))))</formula1>
    </dataValidation>
  </dataValidations>
  <hyperlinks>
    <hyperlink r:id="rId1" ref="D2"/>
    <hyperlink r:id="rId2" ref="F2"/>
    <hyperlink r:id="rId3" ref="D3"/>
    <hyperlink r:id="rId4" ref="F3"/>
    <hyperlink r:id="rId5" ref="D4"/>
    <hyperlink r:id="rId6" ref="F4"/>
    <hyperlink r:id="rId7" ref="D5"/>
    <hyperlink r:id="rId8" ref="F5"/>
    <hyperlink r:id="rId9" ref="D6"/>
    <hyperlink r:id="rId10" ref="F6"/>
  </hyperlinks>
  <drawing r:id="rId11"/>
  <tableParts count="1">
    <tablePart r:id="rId1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2.63"/>
    <col customWidth="1" min="2" max="4" width="14.13"/>
    <col customWidth="1" min="5" max="5" width="19.88"/>
    <col customWidth="1" min="6" max="6" width="38.63"/>
    <col customWidth="1" min="7" max="7" width="14.5"/>
    <col customWidth="1" min="8" max="8" width="14.0"/>
  </cols>
  <sheetData>
    <row r="1" ht="22.5" customHeight="1">
      <c r="A1" s="7" t="s">
        <v>7</v>
      </c>
      <c r="B1" s="8" t="s">
        <v>0</v>
      </c>
      <c r="C1" s="8" t="s">
        <v>8</v>
      </c>
      <c r="D1" s="8" t="s">
        <v>9</v>
      </c>
      <c r="E1" s="7" t="s">
        <v>10</v>
      </c>
      <c r="F1" s="7" t="s">
        <v>11</v>
      </c>
      <c r="G1" s="7" t="s">
        <v>12</v>
      </c>
      <c r="H1" s="7" t="s">
        <v>13</v>
      </c>
      <c r="I1" s="7" t="s">
        <v>14</v>
      </c>
      <c r="J1" s="7" t="s">
        <v>15</v>
      </c>
    </row>
    <row r="2" ht="22.5" customHeight="1"/>
    <row r="3" ht="22.5" customHeight="1">
      <c r="E3" s="15"/>
      <c r="F3" s="15"/>
      <c r="G3" s="15"/>
      <c r="H3" s="15"/>
      <c r="I3" s="15"/>
      <c r="J3" s="16"/>
    </row>
  </sheetData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4.75"/>
    <col customWidth="1" min="2" max="2" width="9.63"/>
    <col customWidth="1" min="3" max="3" width="18.63"/>
    <col customWidth="1" min="4" max="4" width="24.88"/>
    <col customWidth="1" min="5" max="5" width="16.88"/>
    <col customWidth="1" min="6" max="6" width="27.5"/>
    <col customWidth="1" min="7" max="7" width="29.38"/>
    <col customWidth="1" min="8" max="8" width="13.75"/>
    <col customWidth="1" min="9" max="9" width="12.75"/>
  </cols>
  <sheetData>
    <row r="1" ht="22.5" customHeight="1">
      <c r="A1" s="7" t="s">
        <v>7</v>
      </c>
      <c r="B1" s="8" t="s">
        <v>0</v>
      </c>
      <c r="C1" s="8" t="s">
        <v>8</v>
      </c>
      <c r="D1" s="7" t="s">
        <v>9</v>
      </c>
      <c r="E1" s="7" t="s">
        <v>10</v>
      </c>
      <c r="F1" s="7" t="s">
        <v>11</v>
      </c>
      <c r="G1" s="7" t="s">
        <v>12</v>
      </c>
      <c r="H1" s="7" t="s">
        <v>13</v>
      </c>
      <c r="I1" s="7" t="s">
        <v>14</v>
      </c>
      <c r="J1" s="7" t="s">
        <v>15</v>
      </c>
    </row>
    <row r="2" ht="22.5" customHeight="1">
      <c r="A2" s="9" t="str">
        <f>"ec2526-"&amp;TEXT(Resumo!$B$1,"00")&amp;"-o"&amp;TEXT(row()-1,"00")</f>
        <v>ec2526-23-o01</v>
      </c>
      <c r="B2" s="17">
        <f>Resumo!$B$1</f>
        <v>23</v>
      </c>
      <c r="C2" s="17" t="s">
        <v>26</v>
      </c>
      <c r="D2" s="12" t="s">
        <v>37</v>
      </c>
      <c r="E2" s="9" t="s">
        <v>38</v>
      </c>
      <c r="F2" s="12" t="s">
        <v>39</v>
      </c>
      <c r="G2" s="9" t="s">
        <v>40</v>
      </c>
      <c r="H2" s="9">
        <v>1.0</v>
      </c>
      <c r="I2" s="9">
        <v>2.86</v>
      </c>
      <c r="J2" s="18">
        <f t="shared" ref="J2:J4" si="1">H2*I2</f>
        <v>2.86</v>
      </c>
    </row>
    <row r="3" ht="22.5" customHeight="1">
      <c r="A3" s="9" t="str">
        <f>"ec2526-"&amp;TEXT(Resumo!$B$1,"00")&amp;"-o"&amp;TEXT(row()-1,"00")</f>
        <v>ec2526-23-o02</v>
      </c>
      <c r="B3" s="19">
        <f>Resumo!$B$1</f>
        <v>23</v>
      </c>
      <c r="C3" s="17" t="s">
        <v>21</v>
      </c>
      <c r="D3" s="20" t="s">
        <v>37</v>
      </c>
      <c r="E3" s="15" t="s">
        <v>41</v>
      </c>
      <c r="F3" s="20" t="s">
        <v>42</v>
      </c>
      <c r="G3" s="15" t="s">
        <v>43</v>
      </c>
      <c r="H3" s="15">
        <v>1.0</v>
      </c>
      <c r="I3" s="15">
        <v>4.31</v>
      </c>
      <c r="J3" s="16">
        <f t="shared" si="1"/>
        <v>4.31</v>
      </c>
    </row>
    <row r="4" ht="22.5" customHeight="1">
      <c r="A4" s="9" t="str">
        <f>"ec2526-"&amp;TEXT(Resumo!$B$1,"00")&amp;"-o"&amp;TEXT(row()-1,"00")</f>
        <v>ec2526-23-o03</v>
      </c>
      <c r="B4" s="19">
        <f>Resumo!$B$1</f>
        <v>23</v>
      </c>
      <c r="C4" s="17" t="s">
        <v>26</v>
      </c>
      <c r="D4" s="20" t="s">
        <v>44</v>
      </c>
      <c r="E4" s="15" t="s">
        <v>45</v>
      </c>
      <c r="F4" s="20" t="s">
        <v>46</v>
      </c>
      <c r="G4" s="15" t="s">
        <v>47</v>
      </c>
      <c r="H4" s="15">
        <v>1.0</v>
      </c>
      <c r="I4" s="15">
        <v>11.79</v>
      </c>
      <c r="J4" s="16">
        <f t="shared" si="1"/>
        <v>11.79</v>
      </c>
    </row>
  </sheetData>
  <hyperlinks>
    <hyperlink r:id="rId1" ref="D2"/>
    <hyperlink r:id="rId2" ref="F2"/>
    <hyperlink r:id="rId3" ref="D3"/>
    <hyperlink r:id="rId4" ref="F3"/>
    <hyperlink r:id="rId5" ref="D4"/>
    <hyperlink r:id="rId6" ref="F4"/>
  </hyperlinks>
  <drawing r:id="rId7"/>
  <tableParts count="1">
    <tablePart r:id="rId9"/>
  </tableParts>
</worksheet>
</file>