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Baird3" sheetId="1" r:id="rId1"/>
  </sheets>
  <definedNames/>
  <calcPr fullCalcOnLoad="1"/>
</workbook>
</file>

<file path=xl/sharedStrings.xml><?xml version="1.0" encoding="utf-8"?>
<sst xmlns="http://schemas.openxmlformats.org/spreadsheetml/2006/main" count="199" uniqueCount="108">
  <si>
    <t>25Sep2008</t>
  </si>
  <si>
    <t>3.1</t>
  </si>
  <si>
    <t>cm</t>
  </si>
  <si>
    <r>
      <t>L</t>
    </r>
    <r>
      <rPr>
        <sz val="10"/>
        <rFont val="Times New Roman"/>
        <family val="1"/>
      </rPr>
      <t xml:space="preserve"> =</t>
    </r>
  </si>
  <si>
    <t>div =</t>
  </si>
  <si>
    <t>mm</t>
  </si>
  <si>
    <r>
      <t>D</t>
    </r>
    <r>
      <rPr>
        <sz val="10"/>
        <rFont val="Times New Roman"/>
        <family val="1"/>
      </rPr>
      <t xml:space="preserve">, </t>
    </r>
    <r>
      <rPr>
        <i/>
        <sz val="10"/>
        <rFont val="Symbol"/>
        <family val="1"/>
      </rPr>
      <t>e</t>
    </r>
    <r>
      <rPr>
        <sz val="10"/>
        <rFont val="Times New Roman"/>
        <family val="1"/>
      </rPr>
      <t xml:space="preserve"> ?</t>
    </r>
  </si>
  <si>
    <r>
      <t>D</t>
    </r>
    <r>
      <rPr>
        <sz val="10"/>
        <rFont val="Times New Roman"/>
        <family val="1"/>
      </rPr>
      <t xml:space="preserve"> = div / 2 =</t>
    </r>
  </si>
  <si>
    <r>
      <t>e</t>
    </r>
    <r>
      <rPr>
        <sz val="10"/>
        <rFont val="Times New Roman"/>
        <family val="1"/>
      </rPr>
      <t xml:space="preserve"> = </t>
    </r>
    <r>
      <rPr>
        <i/>
        <sz val="10"/>
        <rFont val="Symbol"/>
        <family val="1"/>
      </rPr>
      <t>D</t>
    </r>
    <r>
      <rPr>
        <sz val="10"/>
        <rFont val="Times New Roman"/>
        <family val="1"/>
      </rPr>
      <t xml:space="preserve"> / </t>
    </r>
    <r>
      <rPr>
        <i/>
        <sz val="10"/>
        <rFont val="Times New Roman"/>
        <family val="1"/>
      </rPr>
      <t>L</t>
    </r>
    <r>
      <rPr>
        <sz val="10"/>
        <rFont val="Times New Roman"/>
        <family val="1"/>
      </rPr>
      <t xml:space="preserve"> =</t>
    </r>
  </si>
  <si>
    <t>=</t>
  </si>
  <si>
    <t>3.2</t>
  </si>
  <si>
    <t>Precision in measmt. ?</t>
  </si>
  <si>
    <t>3.3</t>
  </si>
  <si>
    <t>Smallest distance ?</t>
  </si>
  <si>
    <t>a)</t>
  </si>
  <si>
    <r>
      <t>e</t>
    </r>
    <r>
      <rPr>
        <sz val="10"/>
        <rFont val="Times New Roman"/>
        <family val="1"/>
      </rPr>
      <t xml:space="preserve"> = </t>
    </r>
  </si>
  <si>
    <t>b)</t>
  </si>
  <si>
    <t>3.4</t>
  </si>
  <si>
    <r>
      <t>e</t>
    </r>
    <r>
      <rPr>
        <sz val="8"/>
        <rFont val="Times New Roman"/>
        <family val="1"/>
      </rPr>
      <t xml:space="preserve"> = </t>
    </r>
    <r>
      <rPr>
        <i/>
        <sz val="8"/>
        <rFont val="Symbol"/>
        <family val="1"/>
      </rPr>
      <t>D</t>
    </r>
    <r>
      <rPr>
        <sz val="8"/>
        <rFont val="Times New Roman"/>
        <family val="1"/>
      </rPr>
      <t xml:space="preserve"> / </t>
    </r>
    <r>
      <rPr>
        <i/>
        <sz val="8"/>
        <rFont val="Times New Roman"/>
        <family val="1"/>
      </rPr>
      <t>L</t>
    </r>
    <r>
      <rPr>
        <sz val="8"/>
        <rFont val="Times New Roman"/>
        <family val="1"/>
      </rPr>
      <t xml:space="preserve"> =</t>
    </r>
  </si>
  <si>
    <t>Baird, D. C., 1962 (Ch. 3, p 69)</t>
  </si>
  <si>
    <t>Meter stick</t>
  </si>
  <si>
    <t>Trav. microscope</t>
  </si>
  <si>
    <t>Meter stick or trav. microscope ?</t>
  </si>
  <si>
    <r>
      <t>L</t>
    </r>
    <r>
      <rPr>
        <sz val="10"/>
        <rFont val="Times New Roman"/>
        <family val="1"/>
      </rPr>
      <t xml:space="preserve"> = </t>
    </r>
    <r>
      <rPr>
        <i/>
        <sz val="10"/>
        <rFont val="Symbol"/>
        <family val="1"/>
      </rPr>
      <t>D</t>
    </r>
    <r>
      <rPr>
        <sz val="10"/>
        <rFont val="Times New Roman"/>
        <family val="1"/>
      </rPr>
      <t xml:space="preserve"> / </t>
    </r>
    <r>
      <rPr>
        <i/>
        <sz val="10"/>
        <rFont val="Symbol"/>
        <family val="1"/>
      </rPr>
      <t>e</t>
    </r>
    <r>
      <rPr>
        <sz val="10"/>
        <rFont val="Times New Roman"/>
        <family val="1"/>
      </rPr>
      <t xml:space="preserve"> = (div / 2) / </t>
    </r>
    <r>
      <rPr>
        <i/>
        <sz val="10"/>
        <rFont val="Symbol"/>
        <family val="1"/>
      </rPr>
      <t>e</t>
    </r>
    <r>
      <rPr>
        <sz val="10"/>
        <rFont val="Times New Roman"/>
        <family val="1"/>
      </rPr>
      <t xml:space="preserve"> =</t>
    </r>
  </si>
  <si>
    <t>¸</t>
  </si>
  <si>
    <t>Problem solutions, p 192</t>
  </si>
  <si>
    <t>mm =</t>
  </si>
  <si>
    <t xml:space="preserve">mm </t>
  </si>
  <si>
    <t>MStick</t>
  </si>
  <si>
    <t>TMicro</t>
  </si>
  <si>
    <t>3.5</t>
  </si>
  <si>
    <r>
      <t>P</t>
    </r>
    <r>
      <rPr>
        <sz val="10"/>
        <rFont val="Times New Roman"/>
        <family val="1"/>
      </rPr>
      <t xml:space="preserve"> =</t>
    </r>
  </si>
  <si>
    <r>
      <t>e</t>
    </r>
    <r>
      <rPr>
        <sz val="10"/>
        <rFont val="Times New Roman"/>
        <family val="1"/>
      </rPr>
      <t xml:space="preserve"> = </t>
    </r>
    <r>
      <rPr>
        <i/>
        <sz val="10"/>
        <rFont val="Symbol"/>
        <family val="1"/>
      </rPr>
      <t>D</t>
    </r>
    <r>
      <rPr>
        <sz val="10"/>
        <rFont val="Times New Roman"/>
        <family val="1"/>
      </rPr>
      <t xml:space="preserve"> / 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=</t>
    </r>
  </si>
  <si>
    <t>3.6</t>
  </si>
  <si>
    <t>amp</t>
  </si>
  <si>
    <r>
      <t xml:space="preserve">max 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=</t>
    </r>
  </si>
  <si>
    <r>
      <t>e</t>
    </r>
    <r>
      <rPr>
        <sz val="10"/>
        <rFont val="Times New Roman"/>
        <family val="1"/>
      </rPr>
      <t xml:space="preserve"> = </t>
    </r>
    <r>
      <rPr>
        <i/>
        <sz val="10"/>
        <rFont val="Symbol"/>
        <family val="1"/>
      </rPr>
      <t>D</t>
    </r>
    <r>
      <rPr>
        <sz val="10"/>
        <rFont val="Times New Roman"/>
        <family val="1"/>
      </rPr>
      <t xml:space="preserve"> / 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=</t>
    </r>
  </si>
  <si>
    <r>
      <t>e</t>
    </r>
    <r>
      <rPr>
        <sz val="10"/>
        <rFont val="Times New Roman"/>
        <family val="1"/>
      </rPr>
      <t xml:space="preserve"> = </t>
    </r>
    <r>
      <rPr>
        <i/>
        <sz val="10"/>
        <rFont val="Symbol"/>
        <family val="1"/>
      </rPr>
      <t>D</t>
    </r>
    <r>
      <rPr>
        <sz val="10"/>
        <rFont val="Times New Roman"/>
        <family val="1"/>
      </rPr>
      <t xml:space="preserve"> / (max 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/ 2) =</t>
    </r>
  </si>
  <si>
    <r>
      <t>I</t>
    </r>
    <r>
      <rPr>
        <sz val="10"/>
        <rFont val="Times New Roman"/>
        <family val="1"/>
      </rPr>
      <t xml:space="preserve"> =</t>
    </r>
  </si>
  <si>
    <t>3.7</t>
  </si>
  <si>
    <t>s</t>
  </si>
  <si>
    <r>
      <t>e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=</t>
    </r>
  </si>
  <si>
    <r>
      <t>e</t>
    </r>
    <r>
      <rPr>
        <sz val="10"/>
        <rFont val="Times New Roman"/>
        <family val="1"/>
      </rPr>
      <t xml:space="preserve"> = </t>
    </r>
    <r>
      <rPr>
        <i/>
        <sz val="10"/>
        <rFont val="Symbol"/>
        <family val="1"/>
      </rPr>
      <t>D</t>
    </r>
    <r>
      <rPr>
        <sz val="10"/>
        <rFont val="Times New Roman"/>
        <family val="1"/>
      </rPr>
      <t xml:space="preserve"> / </t>
    </r>
    <r>
      <rPr>
        <i/>
        <sz val="10"/>
        <rFont val="Symbol"/>
        <family val="1"/>
      </rPr>
      <t>d</t>
    </r>
    <r>
      <rPr>
        <i/>
        <sz val="10"/>
        <rFont val="Times New Roman"/>
        <family val="1"/>
      </rPr>
      <t>t</t>
    </r>
  </si>
  <si>
    <r>
      <t>d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 </t>
    </r>
    <r>
      <rPr>
        <i/>
        <sz val="10"/>
        <rFont val="Symbol"/>
        <family val="1"/>
      </rPr>
      <t>D</t>
    </r>
    <r>
      <rPr>
        <sz val="10"/>
        <rFont val="Times New Roman"/>
        <family val="1"/>
      </rPr>
      <t xml:space="preserve"> / </t>
    </r>
    <r>
      <rPr>
        <i/>
        <sz val="10"/>
        <rFont val="Symbol"/>
        <family val="1"/>
      </rPr>
      <t>e</t>
    </r>
  </si>
  <si>
    <t>Þ</t>
  </si>
  <si>
    <r>
      <t>d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 </t>
    </r>
    <r>
      <rPr>
        <i/>
        <sz val="10"/>
        <rFont val="Symbol"/>
        <family val="1"/>
      </rPr>
      <t>D</t>
    </r>
    <r>
      <rPr>
        <sz val="10"/>
        <rFont val="Times New Roman"/>
        <family val="1"/>
      </rPr>
      <t xml:space="preserve"> / </t>
    </r>
    <r>
      <rPr>
        <i/>
        <sz val="10"/>
        <rFont val="Symbol"/>
        <family val="1"/>
      </rPr>
      <t>e</t>
    </r>
    <r>
      <rPr>
        <sz val="10"/>
        <rFont val="Times New Roman"/>
        <family val="1"/>
      </rPr>
      <t xml:space="preserve"> =</t>
    </r>
  </si>
  <si>
    <t>3.8</t>
  </si>
  <si>
    <r>
      <t>D</t>
    </r>
    <r>
      <rPr>
        <sz val="10"/>
        <rFont val="Times New Roman"/>
        <family val="1"/>
      </rPr>
      <t xml:space="preserve"> =</t>
    </r>
  </si>
  <si>
    <r>
      <t>t</t>
    </r>
    <r>
      <rPr>
        <sz val="10"/>
        <rFont val="Times New Roman"/>
        <family val="1"/>
      </rPr>
      <t xml:space="preserve"> =</t>
    </r>
  </si>
  <si>
    <t>min/day =</t>
  </si>
  <si>
    <t>min/hr</t>
  </si>
  <si>
    <t>hr =</t>
  </si>
  <si>
    <r>
      <t>D</t>
    </r>
    <r>
      <rPr>
        <sz val="10"/>
        <rFont val="Times New Roman"/>
        <family val="1"/>
      </rPr>
      <t xml:space="preserve"> = </t>
    </r>
    <r>
      <rPr>
        <i/>
        <sz val="10"/>
        <rFont val="Symbol"/>
        <family val="1"/>
      </rPr>
      <t>e</t>
    </r>
    <r>
      <rPr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</t>
    </r>
  </si>
  <si>
    <t>3.9</t>
  </si>
  <si>
    <r>
      <t>d</t>
    </r>
    <r>
      <rPr>
        <sz val="10"/>
        <rFont val="Times New Roman"/>
        <family val="1"/>
      </rPr>
      <t xml:space="preserve"> =</t>
    </r>
  </si>
  <si>
    <t>°C</t>
  </si>
  <si>
    <r>
      <t>e</t>
    </r>
    <r>
      <rPr>
        <sz val="10"/>
        <rFont val="Times New Roman"/>
        <family val="1"/>
      </rPr>
      <t xml:space="preserve"> = </t>
    </r>
    <r>
      <rPr>
        <i/>
        <sz val="10"/>
        <rFont val="Symbol"/>
        <family val="1"/>
      </rPr>
      <t>D</t>
    </r>
    <r>
      <rPr>
        <sz val="10"/>
        <rFont val="Times New Roman"/>
        <family val="1"/>
      </rPr>
      <t xml:space="preserve"> / </t>
    </r>
    <r>
      <rPr>
        <i/>
        <sz val="10"/>
        <rFont val="Symbol"/>
        <family val="1"/>
      </rPr>
      <t>d</t>
    </r>
    <r>
      <rPr>
        <sz val="10"/>
        <rFont val="Times New Roman"/>
        <family val="1"/>
      </rPr>
      <t xml:space="preserve"> =</t>
    </r>
  </si>
  <si>
    <t>3.10</t>
  </si>
  <si>
    <r>
      <t>V</t>
    </r>
    <r>
      <rPr>
        <sz val="10"/>
        <rFont val="Times New Roman"/>
        <family val="1"/>
      </rPr>
      <t xml:space="preserve"> =</t>
    </r>
  </si>
  <si>
    <t>V</t>
  </si>
  <si>
    <r>
      <t>D</t>
    </r>
    <r>
      <rPr>
        <i/>
        <sz val="10"/>
        <rFont val="Times New Roman"/>
        <family val="1"/>
      </rPr>
      <t>V</t>
    </r>
    <r>
      <rPr>
        <sz val="10"/>
        <rFont val="Times New Roman"/>
        <family val="1"/>
      </rPr>
      <t xml:space="preserve"> =</t>
    </r>
  </si>
  <si>
    <r>
      <t>D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=</t>
    </r>
  </si>
  <si>
    <r>
      <t>e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V</t>
    </r>
    <r>
      <rPr>
        <sz val="10"/>
        <rFont val="Times New Roman"/>
        <family val="1"/>
      </rPr>
      <t>) =</t>
    </r>
  </si>
  <si>
    <r>
      <t>e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>) =</t>
    </r>
  </si>
  <si>
    <r>
      <t>e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V</t>
    </r>
    <r>
      <rPr>
        <sz val="10"/>
        <rFont val="Times New Roman"/>
        <family val="1"/>
      </rPr>
      <t xml:space="preserve">) + </t>
    </r>
    <r>
      <rPr>
        <i/>
        <sz val="10"/>
        <rFont val="Symbol"/>
        <family val="1"/>
      </rPr>
      <t>e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>) =</t>
    </r>
  </si>
  <si>
    <t>?</t>
  </si>
  <si>
    <t>+</t>
  </si>
  <si>
    <r>
      <t>R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V</t>
    </r>
    <r>
      <rPr>
        <sz val="10"/>
        <rFont val="Times New Roman"/>
        <family val="1"/>
      </rPr>
      <t xml:space="preserve"> / 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=</t>
    </r>
  </si>
  <si>
    <r>
      <t>I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V</t>
    </r>
    <r>
      <rPr>
        <sz val="10"/>
        <rFont val="Times New Roman"/>
        <family val="1"/>
      </rPr>
      <t xml:space="preserve"> / 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(Ohm)</t>
    </r>
  </si>
  <si>
    <t>W</t>
  </si>
  <si>
    <r>
      <t>Ö®</t>
    </r>
    <r>
      <rPr>
        <sz val="10"/>
        <rFont val="Times New Roman"/>
        <family val="1"/>
      </rPr>
      <t xml:space="preserve"> </t>
    </r>
    <r>
      <rPr>
        <i/>
        <sz val="10"/>
        <rFont val="Symbol"/>
        <family val="1"/>
      </rPr>
      <t>e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) =</t>
    </r>
  </si>
  <si>
    <r>
      <t>D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.</t>
    </r>
    <r>
      <rPr>
        <i/>
        <sz val="10"/>
        <rFont val="Symbol"/>
        <family val="1"/>
      </rPr>
      <t>e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) =</t>
    </r>
  </si>
  <si>
    <t>´</t>
  </si>
  <si>
    <t>certo</t>
  </si>
  <si>
    <r>
      <t>W</t>
    </r>
    <r>
      <rPr>
        <sz val="10"/>
        <rFont val="Times New Roman"/>
        <family val="1"/>
      </rPr>
      <t xml:space="preserve"> =</t>
    </r>
  </si>
  <si>
    <t>3.11</t>
  </si>
  <si>
    <r>
      <t>m</t>
    </r>
    <r>
      <rPr>
        <sz val="10"/>
        <rFont val="Times New Roman"/>
        <family val="1"/>
      </rPr>
      <t xml:space="preserve"> =</t>
    </r>
  </si>
  <si>
    <t>g</t>
  </si>
  <si>
    <r>
      <t>e</t>
    </r>
    <r>
      <rPr>
        <sz val="10"/>
        <rFont val="Times New Roman"/>
        <family val="1"/>
      </rPr>
      <t xml:space="preserve"> =</t>
    </r>
  </si>
  <si>
    <r>
      <t>cm</t>
    </r>
    <r>
      <rPr>
        <vertAlign val="superscript"/>
        <sz val="10"/>
        <rFont val="Arial Narrow"/>
        <family val="2"/>
      </rPr>
      <t>3</t>
    </r>
  </si>
  <si>
    <r>
      <t>r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m</t>
    </r>
    <r>
      <rPr>
        <sz val="10"/>
        <rFont val="Times New Roman"/>
        <family val="1"/>
      </rPr>
      <t xml:space="preserve"> / </t>
    </r>
    <r>
      <rPr>
        <i/>
        <sz val="10"/>
        <rFont val="Times New Roman"/>
        <family val="1"/>
      </rPr>
      <t>V</t>
    </r>
  </si>
  <si>
    <r>
      <t>g/cm</t>
    </r>
    <r>
      <rPr>
        <vertAlign val="superscript"/>
        <sz val="10"/>
        <rFont val="Arial Narrow"/>
        <family val="2"/>
      </rPr>
      <t>3</t>
    </r>
  </si>
  <si>
    <r>
      <t>e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(</t>
    </r>
    <r>
      <rPr>
        <sz val="10"/>
        <rFont val="Times New Roman"/>
        <family val="1"/>
      </rPr>
      <t xml:space="preserve">) + </t>
    </r>
    <r>
      <rPr>
        <i/>
        <sz val="10"/>
        <rFont val="Symbol"/>
        <family val="1"/>
      </rPr>
      <t>e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(</t>
    </r>
    <r>
      <rPr>
        <sz val="10"/>
        <rFont val="Times New Roman"/>
        <family val="1"/>
      </rPr>
      <t>) =</t>
    </r>
  </si>
  <si>
    <r>
      <t>Ö®</t>
    </r>
    <r>
      <rPr>
        <sz val="10"/>
        <rFont val="Times New Roman"/>
        <family val="1"/>
      </rPr>
      <t xml:space="preserve"> </t>
    </r>
    <r>
      <rPr>
        <i/>
        <sz val="10"/>
        <rFont val="Symbol"/>
        <family val="1"/>
      </rPr>
      <t>e</t>
    </r>
    <r>
      <rPr>
        <sz val="10"/>
        <rFont val="Times New Roman"/>
        <family val="1"/>
      </rPr>
      <t>(</t>
    </r>
    <r>
      <rPr>
        <i/>
        <sz val="10"/>
        <rFont val="Symbol"/>
        <family val="1"/>
      </rPr>
      <t>r</t>
    </r>
    <r>
      <rPr>
        <sz val="10"/>
        <rFont val="Times New Roman"/>
        <family val="1"/>
      </rPr>
      <t>) =</t>
    </r>
  </si>
  <si>
    <r>
      <t>Dr</t>
    </r>
    <r>
      <rPr>
        <sz val="10"/>
        <rFont val="Times New Roman"/>
        <family val="1"/>
      </rPr>
      <t xml:space="preserve"> = </t>
    </r>
    <r>
      <rPr>
        <i/>
        <sz val="10"/>
        <rFont val="Symbol"/>
        <family val="1"/>
      </rPr>
      <t>r</t>
    </r>
    <r>
      <rPr>
        <sz val="10"/>
        <rFont val="Times New Roman"/>
        <family val="1"/>
      </rPr>
      <t>.</t>
    </r>
    <r>
      <rPr>
        <i/>
        <sz val="10"/>
        <rFont val="Symbol"/>
        <family val="1"/>
      </rPr>
      <t>e</t>
    </r>
    <r>
      <rPr>
        <sz val="10"/>
        <rFont val="Times New Roman"/>
        <family val="1"/>
      </rPr>
      <t>(</t>
    </r>
    <r>
      <rPr>
        <i/>
        <sz val="10"/>
        <rFont val="Symbol"/>
        <family val="1"/>
      </rPr>
      <t>r</t>
    </r>
    <r>
      <rPr>
        <sz val="10"/>
        <rFont val="Times New Roman"/>
        <family val="1"/>
      </rPr>
      <t>) =</t>
    </r>
  </si>
  <si>
    <t>3.12</t>
  </si>
  <si>
    <r>
      <t>e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) =</t>
    </r>
  </si>
  <si>
    <r>
      <t>e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L</t>
    </r>
    <r>
      <rPr>
        <sz val="10"/>
        <rFont val="Times New Roman"/>
        <family val="1"/>
      </rPr>
      <t>) =</t>
    </r>
  </si>
  <si>
    <r>
      <t>e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g</t>
    </r>
    <r>
      <rPr>
        <sz val="10"/>
        <rFont val="Times New Roman"/>
        <family val="1"/>
      </rPr>
      <t>) =</t>
    </r>
  </si>
  <si>
    <r>
      <t>Ö</t>
    </r>
    <r>
      <rPr>
        <sz val="10"/>
        <rFont val="Times New Roman"/>
        <family val="1"/>
      </rPr>
      <t xml:space="preserve"> … =</t>
    </r>
  </si>
  <si>
    <r>
      <t>+ 2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×</t>
    </r>
  </si>
  <si>
    <r>
      <t>e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g</t>
    </r>
    <r>
      <rPr>
        <sz val="10"/>
        <rFont val="Times New Roman"/>
        <family val="1"/>
      </rPr>
      <t xml:space="preserve">; </t>
    </r>
    <r>
      <rPr>
        <i/>
        <sz val="10"/>
        <rFont val="Times New Roman"/>
        <family val="1"/>
      </rPr>
      <t>L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) =</t>
    </r>
  </si>
  <si>
    <t>? 5,5 %</t>
  </si>
  <si>
    <t>3.13</t>
  </si>
  <si>
    <t>±</t>
  </si>
  <si>
    <r>
      <t>b</t>
    </r>
    <r>
      <rPr>
        <sz val="10"/>
        <rFont val="Times New Roman"/>
        <family val="1"/>
      </rPr>
      <t xml:space="preserve"> =</t>
    </r>
  </si>
  <si>
    <r>
      <t>a</t>
    </r>
    <r>
      <rPr>
        <sz val="10"/>
        <rFont val="Times New Roman"/>
        <family val="1"/>
      </rPr>
      <t xml:space="preserve"> =</t>
    </r>
  </si>
  <si>
    <r>
      <t xml:space="preserve">cm      </t>
    </r>
    <r>
      <rPr>
        <i/>
        <sz val="10"/>
        <rFont val="Symbol"/>
        <family val="1"/>
      </rPr>
      <t>e</t>
    </r>
    <r>
      <rPr>
        <sz val="10"/>
        <rFont val="Times New Roman"/>
        <family val="1"/>
      </rPr>
      <t xml:space="preserve"> =</t>
    </r>
  </si>
  <si>
    <r>
      <t>e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Y</t>
    </r>
    <r>
      <rPr>
        <sz val="10"/>
        <rFont val="Times New Roman"/>
        <family val="1"/>
      </rPr>
      <t xml:space="preserve">; </t>
    </r>
    <r>
      <rPr>
        <i/>
        <sz val="10"/>
        <rFont val="Times New Roman"/>
        <family val="1"/>
      </rPr>
      <t>d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b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L</t>
    </r>
    <r>
      <rPr>
        <sz val="10"/>
        <rFont val="Times New Roman"/>
        <family val="1"/>
      </rPr>
      <t>) =</t>
    </r>
  </si>
  <si>
    <r>
      <t>+ 3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×</t>
    </r>
  </si>
  <si>
    <r>
      <t>Y</t>
    </r>
    <r>
      <rPr>
        <sz val="10"/>
        <rFont val="Times New Roman"/>
        <family val="1"/>
      </rPr>
      <t xml:space="preserve"> =</t>
    </r>
  </si>
  <si>
    <r>
      <t>e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Y</t>
    </r>
    <r>
      <rPr>
        <sz val="10"/>
        <rFont val="Times New Roman"/>
        <family val="1"/>
      </rPr>
      <t>) =</t>
    </r>
  </si>
  <si>
    <r>
      <t>D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Y</t>
    </r>
    <r>
      <rPr>
        <sz val="10"/>
        <rFont val="Times New Roman"/>
        <family val="1"/>
      </rPr>
      <t xml:space="preserve">) = </t>
    </r>
    <r>
      <rPr>
        <i/>
        <sz val="10"/>
        <rFont val="Times New Roman"/>
        <family val="1"/>
      </rPr>
      <t>Y</t>
    </r>
    <r>
      <rPr>
        <sz val="10"/>
        <rFont val="Times New Roman"/>
        <family val="1"/>
      </rPr>
      <t>.</t>
    </r>
    <r>
      <rPr>
        <i/>
        <sz val="10"/>
        <rFont val="Symbol"/>
        <family val="1"/>
      </rPr>
      <t>e</t>
    </r>
    <r>
      <rPr>
        <sz val="10"/>
        <rFont val="Times New Roman"/>
        <family val="1"/>
      </rPr>
      <t xml:space="preserve"> =</t>
    </r>
  </si>
  <si>
    <r>
      <t>dyne/cm</t>
    </r>
    <r>
      <rPr>
        <vertAlign val="superscript"/>
        <sz val="10"/>
        <rFont val="Arial Narrow"/>
        <family val="2"/>
      </rPr>
      <t>2</t>
    </r>
  </si>
  <si>
    <t>dyne</t>
  </si>
  <si>
    <t>g (exact) =</t>
  </si>
  <si>
    <t>1 g-force =</t>
  </si>
  <si>
    <t>? 1,2e+11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</si>
</sst>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%"/>
    <numFmt numFmtId="167" formatCode="0.000"/>
    <numFmt numFmtId="168" formatCode="0.0E+00"/>
    <numFmt numFmtId="169" formatCode="0.000E+00"/>
  </numFmts>
  <fonts count="18">
    <font>
      <sz val="10"/>
      <name val="Arial Narrow"/>
      <family val="0"/>
    </font>
    <font>
      <b/>
      <sz val="10"/>
      <name val="Arial Narrow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Symbol"/>
      <family val="1"/>
    </font>
    <font>
      <sz val="8"/>
      <name val="Arial Narrow"/>
      <family val="0"/>
    </font>
    <font>
      <b/>
      <i/>
      <sz val="10"/>
      <name val="Arial Narrow"/>
      <family val="2"/>
    </font>
    <font>
      <i/>
      <sz val="8"/>
      <name val="Symbol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Arial Narrow"/>
      <family val="2"/>
    </font>
    <font>
      <sz val="10"/>
      <name val="Symbol"/>
      <family val="1"/>
    </font>
    <font>
      <vertAlign val="superscript"/>
      <sz val="10"/>
      <name val="Times New Roman"/>
      <family val="1"/>
    </font>
    <font>
      <sz val="10"/>
      <color indexed="9"/>
      <name val="Arial Narrow"/>
      <family val="0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vertAlign val="superscript"/>
      <sz val="10"/>
      <name val="Arial Narrow"/>
      <family val="2"/>
    </font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NumberFormat="1" applyAlignment="1">
      <alignment horizontal="center"/>
    </xf>
    <xf numFmtId="0" fontId="10" fillId="0" borderId="0" xfId="0" applyFont="1" applyAlignment="1" quotePrefix="1">
      <alignment/>
    </xf>
    <xf numFmtId="0" fontId="11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" fillId="4" borderId="0" xfId="0" applyFont="1" applyFill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5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165" fontId="0" fillId="3" borderId="0" xfId="0" applyNumberFormat="1" applyFill="1" applyAlignment="1">
      <alignment horizontal="center"/>
    </xf>
    <xf numFmtId="167" fontId="0" fillId="3" borderId="0" xfId="0" applyNumberFormat="1" applyFill="1" applyAlignment="1">
      <alignment horizontal="center"/>
    </xf>
    <xf numFmtId="0" fontId="2" fillId="0" borderId="0" xfId="0" applyFont="1" applyAlignment="1" quotePrefix="1">
      <alignment horizontal="center"/>
    </xf>
    <xf numFmtId="164" fontId="1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3" fillId="6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/>
    </xf>
    <xf numFmtId="1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11" fontId="0" fillId="0" borderId="0" xfId="0" applyNumberFormat="1" applyAlignment="1">
      <alignment horizontal="center"/>
    </xf>
    <xf numFmtId="11" fontId="0" fillId="3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35">
      <selection activeCell="A43" sqref="A43"/>
    </sheetView>
  </sheetViews>
  <sheetFormatPr defaultColWidth="9.33203125" defaultRowHeight="12.75"/>
  <cols>
    <col min="3" max="3" width="9.33203125" style="0" customWidth="1"/>
    <col min="9" max="9" width="9.33203125" style="0" customWidth="1"/>
  </cols>
  <sheetData>
    <row r="1" spans="1:7" ht="13.5">
      <c r="A1" s="12" t="s">
        <v>0</v>
      </c>
      <c r="C1" s="1" t="s">
        <v>19</v>
      </c>
      <c r="G1" t="s">
        <v>25</v>
      </c>
    </row>
    <row r="2" spans="1:10" ht="12.75">
      <c r="A2" s="20" t="s">
        <v>1</v>
      </c>
      <c r="B2" s="4" t="s">
        <v>3</v>
      </c>
      <c r="C2" s="2">
        <v>12</v>
      </c>
      <c r="D2" t="s">
        <v>2</v>
      </c>
      <c r="F2" s="3" t="s">
        <v>4</v>
      </c>
      <c r="G2" s="2">
        <v>0.1</v>
      </c>
      <c r="H2" t="s">
        <v>5</v>
      </c>
      <c r="I2" s="5" t="s">
        <v>6</v>
      </c>
      <c r="J2" t="s">
        <v>20</v>
      </c>
    </row>
    <row r="3" spans="2:9" ht="12.75">
      <c r="B3" s="6" t="s">
        <v>7</v>
      </c>
      <c r="C3" s="15">
        <f>$G$2/2</f>
        <v>0.05</v>
      </c>
      <c r="D3" t="s">
        <v>2</v>
      </c>
      <c r="F3" s="6" t="s">
        <v>8</v>
      </c>
      <c r="G3" s="2">
        <f>$C$3/$C$2</f>
        <v>0.004166666666666667</v>
      </c>
      <c r="H3" s="2" t="s">
        <v>9</v>
      </c>
      <c r="I3" s="16">
        <f>$G$3</f>
        <v>0.004166666666666667</v>
      </c>
    </row>
    <row r="4" spans="1:9" ht="12.75">
      <c r="A4" s="20" t="s">
        <v>10</v>
      </c>
      <c r="B4" s="3" t="s">
        <v>4</v>
      </c>
      <c r="C4" s="2">
        <v>0.1</v>
      </c>
      <c r="D4" t="s">
        <v>5</v>
      </c>
      <c r="F4" s="4" t="s">
        <v>3</v>
      </c>
      <c r="G4" s="2">
        <v>1</v>
      </c>
      <c r="H4" t="s">
        <v>2</v>
      </c>
      <c r="I4" t="s">
        <v>11</v>
      </c>
    </row>
    <row r="5" spans="2:10" ht="12.75">
      <c r="B5" s="6" t="s">
        <v>7</v>
      </c>
      <c r="C5" s="2">
        <f>$C$4/2</f>
        <v>0.05</v>
      </c>
      <c r="D5" t="s">
        <v>27</v>
      </c>
      <c r="F5" s="6" t="s">
        <v>8</v>
      </c>
      <c r="G5" s="16">
        <f>C5/10/G4</f>
        <v>0.005</v>
      </c>
      <c r="J5" t="s">
        <v>21</v>
      </c>
    </row>
    <row r="6" spans="1:6" ht="12.75">
      <c r="A6" s="20" t="s">
        <v>12</v>
      </c>
      <c r="B6" s="3" t="s">
        <v>4</v>
      </c>
      <c r="C6" s="2">
        <v>1</v>
      </c>
      <c r="D6" t="s">
        <v>5</v>
      </c>
      <c r="F6" t="s">
        <v>13</v>
      </c>
    </row>
    <row r="7" spans="1:10" ht="12.75">
      <c r="A7" s="8" t="s">
        <v>14</v>
      </c>
      <c r="B7" s="6" t="s">
        <v>15</v>
      </c>
      <c r="C7" s="9">
        <v>0.01</v>
      </c>
      <c r="F7" s="4" t="s">
        <v>23</v>
      </c>
      <c r="G7" s="2">
        <f>$C$6/2/$C7</f>
        <v>50</v>
      </c>
      <c r="H7" t="s">
        <v>26</v>
      </c>
      <c r="I7" s="15">
        <f>$G7/10</f>
        <v>5</v>
      </c>
      <c r="J7" t="s">
        <v>2</v>
      </c>
    </row>
    <row r="8" spans="1:10" ht="12.75">
      <c r="A8" s="8" t="s">
        <v>16</v>
      </c>
      <c r="B8" s="6" t="s">
        <v>15</v>
      </c>
      <c r="C8" s="9">
        <v>0.05</v>
      </c>
      <c r="G8" s="2">
        <f>$C$6/2/$C8</f>
        <v>10</v>
      </c>
      <c r="H8" t="s">
        <v>5</v>
      </c>
      <c r="I8" s="15">
        <f>$G8/10</f>
        <v>1</v>
      </c>
      <c r="J8" t="s">
        <v>2</v>
      </c>
    </row>
    <row r="9" spans="1:9" ht="12.75">
      <c r="A9" s="20" t="s">
        <v>17</v>
      </c>
      <c r="B9" s="4" t="s">
        <v>3</v>
      </c>
      <c r="C9" s="2">
        <v>2</v>
      </c>
      <c r="D9" t="s">
        <v>2</v>
      </c>
      <c r="F9" s="6" t="s">
        <v>15</v>
      </c>
      <c r="G9" s="9">
        <v>0.01</v>
      </c>
      <c r="I9" t="s">
        <v>22</v>
      </c>
    </row>
    <row r="10" spans="1:7" ht="12.75">
      <c r="A10" s="1"/>
      <c r="B10" s="4"/>
      <c r="C10" s="2"/>
      <c r="D10" s="13" t="s">
        <v>24</v>
      </c>
      <c r="E10" s="13" t="s">
        <v>9</v>
      </c>
      <c r="F10" s="6"/>
      <c r="G10" s="9"/>
    </row>
    <row r="11" spans="1:10" ht="12.75">
      <c r="A11" s="8" t="s">
        <v>14</v>
      </c>
      <c r="B11" s="10" t="s">
        <v>18</v>
      </c>
      <c r="C11" s="11">
        <f>$C$3</f>
        <v>0.05</v>
      </c>
      <c r="D11" s="11">
        <f>$C$9</f>
        <v>2</v>
      </c>
      <c r="E11" s="7">
        <f>$C$3/$C$9</f>
        <v>0.025</v>
      </c>
      <c r="F11" s="2" t="str">
        <f>IF(E11&lt;=G11,"&lt;=","&gt;")</f>
        <v>&gt;</v>
      </c>
      <c r="G11" s="9">
        <f>$G$9</f>
        <v>0.01</v>
      </c>
      <c r="I11" t="s">
        <v>28</v>
      </c>
      <c r="J11" s="15" t="str">
        <f>IF($C11&lt;=$G$9,"Yes","No")</f>
        <v>No</v>
      </c>
    </row>
    <row r="12" spans="1:10" ht="12.75">
      <c r="A12" s="8" t="s">
        <v>16</v>
      </c>
      <c r="B12" s="10" t="s">
        <v>18</v>
      </c>
      <c r="C12" s="11">
        <f>$C$5/10</f>
        <v>0.005</v>
      </c>
      <c r="D12" s="11">
        <f>$C$9</f>
        <v>2</v>
      </c>
      <c r="E12" s="7">
        <f>$C$5/10/$C$9</f>
        <v>0.0025</v>
      </c>
      <c r="F12" s="2" t="str">
        <f>IF(E12&lt;=G12,"&lt;=","&gt;")</f>
        <v>&lt;=</v>
      </c>
      <c r="G12" s="9">
        <f>$G$9</f>
        <v>0.01</v>
      </c>
      <c r="I12" t="s">
        <v>29</v>
      </c>
      <c r="J12" s="15" t="str">
        <f>IF($C12&lt;=$G$9,"Yes","No")</f>
        <v>Yes</v>
      </c>
    </row>
    <row r="13" spans="1:8" ht="12.75">
      <c r="A13" s="20" t="s">
        <v>30</v>
      </c>
      <c r="B13" s="3" t="s">
        <v>4</v>
      </c>
      <c r="C13" s="2">
        <v>0.1</v>
      </c>
      <c r="D13" t="s">
        <v>5</v>
      </c>
      <c r="F13" s="6" t="s">
        <v>7</v>
      </c>
      <c r="G13" s="19">
        <f>C13/2</f>
        <v>0.05</v>
      </c>
      <c r="H13" t="s">
        <v>2</v>
      </c>
    </row>
    <row r="14" spans="2:9" ht="12.75">
      <c r="B14" s="4" t="s">
        <v>31</v>
      </c>
      <c r="C14" s="2">
        <v>760</v>
      </c>
      <c r="D14" t="s">
        <v>5</v>
      </c>
      <c r="F14" s="6" t="s">
        <v>32</v>
      </c>
      <c r="G14" s="2">
        <f>G13/C14</f>
        <v>6.578947368421052E-05</v>
      </c>
      <c r="H14" s="2" t="s">
        <v>9</v>
      </c>
      <c r="I14" s="18">
        <f>G14</f>
        <v>6.578947368421052E-05</v>
      </c>
    </row>
    <row r="15" spans="1:8" ht="12.75">
      <c r="A15" s="20" t="s">
        <v>33</v>
      </c>
      <c r="B15" s="3" t="s">
        <v>4</v>
      </c>
      <c r="C15" s="2">
        <v>0.1</v>
      </c>
      <c r="D15" t="s">
        <v>34</v>
      </c>
      <c r="F15" s="6" t="s">
        <v>7</v>
      </c>
      <c r="G15" s="19">
        <f>C15/2</f>
        <v>0.05</v>
      </c>
      <c r="H15" t="s">
        <v>2</v>
      </c>
    </row>
    <row r="16" spans="1:9" ht="12.75">
      <c r="A16" s="8" t="s">
        <v>14</v>
      </c>
      <c r="B16" s="3" t="s">
        <v>35</v>
      </c>
      <c r="C16" s="2">
        <v>5</v>
      </c>
      <c r="D16" t="s">
        <v>34</v>
      </c>
      <c r="F16" s="6" t="s">
        <v>37</v>
      </c>
      <c r="G16" s="2">
        <f>G$15/(C16/2)</f>
        <v>0.02</v>
      </c>
      <c r="H16" s="2" t="s">
        <v>9</v>
      </c>
      <c r="I16" s="16">
        <f>G16</f>
        <v>0.02</v>
      </c>
    </row>
    <row r="17" spans="1:9" ht="12.75">
      <c r="A17" s="8" t="s">
        <v>16</v>
      </c>
      <c r="B17" s="4" t="s">
        <v>38</v>
      </c>
      <c r="C17" s="2">
        <v>1</v>
      </c>
      <c r="D17" t="s">
        <v>34</v>
      </c>
      <c r="F17" s="6" t="s">
        <v>36</v>
      </c>
      <c r="G17" s="2">
        <f>G$15/C17</f>
        <v>0.05</v>
      </c>
      <c r="H17" s="2" t="s">
        <v>9</v>
      </c>
      <c r="I17" s="16">
        <f>G17</f>
        <v>0.05</v>
      </c>
    </row>
    <row r="18" spans="1:8" ht="12.75">
      <c r="A18" s="20" t="s">
        <v>39</v>
      </c>
      <c r="B18" s="3" t="s">
        <v>4</v>
      </c>
      <c r="C18" s="2">
        <f>1/5</f>
        <v>0.2</v>
      </c>
      <c r="D18" t="s">
        <v>40</v>
      </c>
      <c r="F18" s="6" t="s">
        <v>7</v>
      </c>
      <c r="G18" s="19">
        <f>C18/2</f>
        <v>0.1</v>
      </c>
      <c r="H18" t="s">
        <v>40</v>
      </c>
    </row>
    <row r="19" spans="1:7" ht="12.75">
      <c r="A19" s="3"/>
      <c r="B19" s="6" t="s">
        <v>42</v>
      </c>
      <c r="C19" s="13" t="s">
        <v>44</v>
      </c>
      <c r="D19" s="21" t="s">
        <v>43</v>
      </c>
      <c r="F19" s="6"/>
      <c r="G19" s="19"/>
    </row>
    <row r="20" spans="1:8" ht="12.75">
      <c r="A20" s="8" t="s">
        <v>14</v>
      </c>
      <c r="B20" s="6" t="s">
        <v>41</v>
      </c>
      <c r="C20" s="9">
        <v>0.05</v>
      </c>
      <c r="F20" s="6" t="s">
        <v>45</v>
      </c>
      <c r="G20" s="15">
        <f>G$18/$C20</f>
        <v>2</v>
      </c>
      <c r="H20" t="s">
        <v>40</v>
      </c>
    </row>
    <row r="21" spans="1:8" ht="12.75">
      <c r="A21" s="8" t="s">
        <v>16</v>
      </c>
      <c r="B21" s="6" t="s">
        <v>41</v>
      </c>
      <c r="C21" s="7">
        <v>0.001</v>
      </c>
      <c r="F21" s="6" t="s">
        <v>45</v>
      </c>
      <c r="G21" s="15">
        <f>G$18/$C21</f>
        <v>100</v>
      </c>
      <c r="H21" t="s">
        <v>40</v>
      </c>
    </row>
    <row r="22" spans="1:10" ht="12.75">
      <c r="A22" s="20" t="s">
        <v>46</v>
      </c>
      <c r="B22" s="6" t="s">
        <v>41</v>
      </c>
      <c r="C22" s="2">
        <v>1</v>
      </c>
      <c r="D22" t="s">
        <v>49</v>
      </c>
      <c r="E22" s="2">
        <f>C22</f>
        <v>1</v>
      </c>
      <c r="F22" s="13" t="s">
        <v>24</v>
      </c>
      <c r="G22" s="2">
        <v>24</v>
      </c>
      <c r="H22" s="2" t="s">
        <v>9</v>
      </c>
      <c r="I22">
        <f>C22/G22</f>
        <v>0.041666666666666664</v>
      </c>
      <c r="J22" t="s">
        <v>50</v>
      </c>
    </row>
    <row r="23" spans="1:10" ht="12.75">
      <c r="A23" s="6"/>
      <c r="B23" s="4" t="s">
        <v>48</v>
      </c>
      <c r="C23" s="19">
        <v>1</v>
      </c>
      <c r="D23" t="s">
        <v>51</v>
      </c>
      <c r="E23" s="2">
        <f>C23</f>
        <v>1</v>
      </c>
      <c r="F23" s="13" t="s">
        <v>24</v>
      </c>
      <c r="G23" s="2">
        <v>60</v>
      </c>
      <c r="H23" s="2" t="s">
        <v>9</v>
      </c>
      <c r="I23">
        <f>C23/G23</f>
        <v>0.016666666666666666</v>
      </c>
      <c r="J23" t="s">
        <v>50</v>
      </c>
    </row>
    <row r="24" spans="2:10" ht="12.75">
      <c r="B24" s="4"/>
      <c r="C24" s="2"/>
      <c r="F24" s="6" t="s">
        <v>52</v>
      </c>
      <c r="G24" s="17">
        <f>I22*I23</f>
        <v>0.0006944444444444444</v>
      </c>
      <c r="H24" s="2"/>
      <c r="I24" s="23" t="s">
        <v>65</v>
      </c>
      <c r="J24" t="s">
        <v>73</v>
      </c>
    </row>
    <row r="25" spans="1:8" ht="12.75">
      <c r="A25" s="20" t="s">
        <v>53</v>
      </c>
      <c r="B25" s="6" t="s">
        <v>54</v>
      </c>
      <c r="C25" s="2">
        <v>5.4</v>
      </c>
      <c r="D25" t="s">
        <v>55</v>
      </c>
      <c r="E25" s="2"/>
      <c r="F25" s="6" t="s">
        <v>47</v>
      </c>
      <c r="G25" s="2">
        <v>0.2</v>
      </c>
      <c r="H25" t="s">
        <v>55</v>
      </c>
    </row>
    <row r="26" spans="2:8" ht="12.75">
      <c r="B26" s="4"/>
      <c r="C26" s="2"/>
      <c r="F26" s="6" t="s">
        <v>56</v>
      </c>
      <c r="G26" s="17">
        <f>G25/C25</f>
        <v>0.037037037037037035</v>
      </c>
      <c r="H26" s="2"/>
    </row>
    <row r="27" spans="1:9" ht="12.75">
      <c r="A27" s="20" t="s">
        <v>57</v>
      </c>
      <c r="B27" s="4" t="s">
        <v>58</v>
      </c>
      <c r="C27" s="2">
        <v>5.4</v>
      </c>
      <c r="D27" t="s">
        <v>59</v>
      </c>
      <c r="E27" s="6" t="s">
        <v>60</v>
      </c>
      <c r="F27" s="2">
        <v>0.05</v>
      </c>
      <c r="G27" t="s">
        <v>59</v>
      </c>
      <c r="H27" s="6" t="s">
        <v>62</v>
      </c>
      <c r="I27" s="2">
        <f>F27/C27</f>
        <v>0.009259259259259259</v>
      </c>
    </row>
    <row r="28" spans="2:9" ht="12.75">
      <c r="B28" s="4" t="s">
        <v>38</v>
      </c>
      <c r="C28" s="2">
        <v>1.3</v>
      </c>
      <c r="D28" t="s">
        <v>34</v>
      </c>
      <c r="E28" s="6" t="s">
        <v>61</v>
      </c>
      <c r="F28" s="2">
        <v>0.05</v>
      </c>
      <c r="G28" t="s">
        <v>34</v>
      </c>
      <c r="H28" s="6" t="s">
        <v>63</v>
      </c>
      <c r="I28" s="2">
        <f>F28/C28</f>
        <v>0.038461538461538464</v>
      </c>
    </row>
    <row r="29" spans="2:10" ht="12.75">
      <c r="B29" s="4" t="s">
        <v>68</v>
      </c>
      <c r="C29" s="2"/>
      <c r="D29" s="4" t="s">
        <v>67</v>
      </c>
      <c r="E29" s="2">
        <f>C27</f>
        <v>5.4</v>
      </c>
      <c r="F29" s="13" t="s">
        <v>24</v>
      </c>
      <c r="G29" s="2">
        <f>C28</f>
        <v>1.3</v>
      </c>
      <c r="H29" s="2" t="s">
        <v>9</v>
      </c>
      <c r="I29" s="11">
        <f>ROUND(E29/G29,1)</f>
        <v>4.2</v>
      </c>
      <c r="J29" s="22" t="s">
        <v>69</v>
      </c>
    </row>
    <row r="30" spans="2:10" ht="15.75">
      <c r="B30" s="4"/>
      <c r="C30" s="6" t="s">
        <v>64</v>
      </c>
      <c r="D30" s="2">
        <f>I27^2</f>
        <v>8.573388203017832E-05</v>
      </c>
      <c r="E30" s="2" t="s">
        <v>66</v>
      </c>
      <c r="F30" s="2">
        <f>I28^2</f>
        <v>0.0014792899408284025</v>
      </c>
      <c r="G30" s="2" t="s">
        <v>9</v>
      </c>
      <c r="H30" s="2">
        <f>D30+F30</f>
        <v>0.0015650238228585808</v>
      </c>
      <c r="I30" s="13" t="s">
        <v>70</v>
      </c>
      <c r="J30" s="2">
        <f>SQRT(H30)</f>
        <v>0.03956038198575161</v>
      </c>
    </row>
    <row r="31" spans="2:10" ht="12.75">
      <c r="B31" s="6" t="s">
        <v>71</v>
      </c>
      <c r="C31" s="2">
        <f>I29</f>
        <v>4.2</v>
      </c>
      <c r="D31" s="13" t="s">
        <v>72</v>
      </c>
      <c r="E31" s="2">
        <f>J30</f>
        <v>0.03956038198575161</v>
      </c>
      <c r="F31" s="2" t="s">
        <v>9</v>
      </c>
      <c r="G31" s="24">
        <f>C31*E31</f>
        <v>0.16615360434015677</v>
      </c>
      <c r="H31" s="22" t="s">
        <v>74</v>
      </c>
      <c r="I31" s="25">
        <f>G31</f>
        <v>0.16615360434015677</v>
      </c>
      <c r="J31" s="22" t="s">
        <v>69</v>
      </c>
    </row>
    <row r="32" spans="1:9" ht="12.75">
      <c r="A32" s="20" t="s">
        <v>75</v>
      </c>
      <c r="B32" s="4" t="s">
        <v>76</v>
      </c>
      <c r="C32" s="2">
        <v>24.32</v>
      </c>
      <c r="D32" t="s">
        <v>77</v>
      </c>
      <c r="E32" s="6" t="s">
        <v>47</v>
      </c>
      <c r="F32" s="2">
        <v>0.005</v>
      </c>
      <c r="G32" t="s">
        <v>77</v>
      </c>
      <c r="H32" s="6" t="s">
        <v>78</v>
      </c>
      <c r="I32" s="2">
        <f>F32/C32</f>
        <v>0.00020559210526315788</v>
      </c>
    </row>
    <row r="33" spans="2:9" ht="15">
      <c r="B33" s="4" t="s">
        <v>58</v>
      </c>
      <c r="C33" s="2">
        <v>10.2</v>
      </c>
      <c r="D33" t="s">
        <v>79</v>
      </c>
      <c r="E33" s="6" t="s">
        <v>47</v>
      </c>
      <c r="F33" s="2">
        <v>0.05</v>
      </c>
      <c r="G33" t="s">
        <v>79</v>
      </c>
      <c r="H33" s="6" t="s">
        <v>78</v>
      </c>
      <c r="I33" s="2">
        <f>F33/C33</f>
        <v>0.004901960784313726</v>
      </c>
    </row>
    <row r="34" spans="2:10" ht="15">
      <c r="B34" s="6" t="s">
        <v>80</v>
      </c>
      <c r="C34" s="2" t="s">
        <v>81</v>
      </c>
      <c r="D34" s="3" t="s">
        <v>9</v>
      </c>
      <c r="E34" s="2">
        <f>C32</f>
        <v>24.32</v>
      </c>
      <c r="F34" s="13" t="s">
        <v>24</v>
      </c>
      <c r="G34" s="2">
        <f>C33</f>
        <v>10.2</v>
      </c>
      <c r="H34" s="2" t="s">
        <v>9</v>
      </c>
      <c r="I34" s="11">
        <f>ROUND(E34/G34,1)</f>
        <v>2.4</v>
      </c>
      <c r="J34" t="str">
        <f>C34</f>
        <v>g/cm3</v>
      </c>
    </row>
    <row r="35" spans="2:10" ht="15.75">
      <c r="B35" s="4"/>
      <c r="C35" s="6" t="s">
        <v>82</v>
      </c>
      <c r="D35" s="2">
        <f>I32^2</f>
        <v>4.226811374653739E-08</v>
      </c>
      <c r="E35" s="2" t="s">
        <v>66</v>
      </c>
      <c r="F35" s="2">
        <f>I33^2</f>
        <v>2.4029219530949642E-05</v>
      </c>
      <c r="G35" s="2" t="s">
        <v>9</v>
      </c>
      <c r="H35" s="2">
        <f>D35+F35</f>
        <v>2.407148764469618E-05</v>
      </c>
      <c r="I35" s="13" t="s">
        <v>83</v>
      </c>
      <c r="J35" s="2">
        <f>SQRT(H35)</f>
        <v>0.004906270237634305</v>
      </c>
    </row>
    <row r="36" spans="2:10" ht="12.75">
      <c r="B36" s="6" t="s">
        <v>84</v>
      </c>
      <c r="C36" s="2">
        <f>I34</f>
        <v>2.4</v>
      </c>
      <c r="D36" s="13" t="s">
        <v>72</v>
      </c>
      <c r="E36" s="2">
        <f>J35</f>
        <v>0.004906270237634305</v>
      </c>
      <c r="F36" s="2" t="s">
        <v>9</v>
      </c>
      <c r="G36" s="11">
        <f>C36*E36</f>
        <v>0.011775048570322333</v>
      </c>
      <c r="H36" t="str">
        <f>C34</f>
        <v>g/cm3</v>
      </c>
      <c r="I36" s="26">
        <f>G36</f>
        <v>0.011775048570322333</v>
      </c>
      <c r="J36" t="str">
        <f>C34</f>
        <v>g/cm3</v>
      </c>
    </row>
    <row r="37" spans="1:7" ht="12.75">
      <c r="A37" s="20" t="s">
        <v>85</v>
      </c>
      <c r="B37" s="6" t="s">
        <v>86</v>
      </c>
      <c r="C37" s="9">
        <v>0.02</v>
      </c>
      <c r="D37" s="13"/>
      <c r="E37" s="2"/>
      <c r="F37" s="2"/>
      <c r="G37" s="11"/>
    </row>
    <row r="38" spans="1:7" ht="12.75">
      <c r="A38" s="6"/>
      <c r="B38" s="6" t="s">
        <v>87</v>
      </c>
      <c r="C38" s="7">
        <v>0.015</v>
      </c>
      <c r="D38" s="11"/>
      <c r="E38" s="11"/>
      <c r="F38" s="11"/>
      <c r="G38" s="11"/>
    </row>
    <row r="39" spans="1:7" ht="12.75">
      <c r="A39" s="6"/>
      <c r="B39" s="6"/>
      <c r="C39" s="7"/>
      <c r="D39" s="11"/>
      <c r="E39" s="11"/>
      <c r="F39" s="11"/>
      <c r="G39" s="11"/>
    </row>
    <row r="40" spans="1:7" ht="12.75">
      <c r="A40" s="6"/>
      <c r="B40" s="6"/>
      <c r="C40" s="7"/>
      <c r="D40" s="11"/>
      <c r="E40" s="11"/>
      <c r="F40" s="11"/>
      <c r="G40" s="11"/>
    </row>
    <row r="41" spans="1:7" ht="15.75">
      <c r="A41" s="6"/>
      <c r="B41" s="6" t="s">
        <v>91</v>
      </c>
      <c r="C41" s="7"/>
      <c r="D41" s="11"/>
      <c r="E41" s="11"/>
      <c r="F41" s="11"/>
      <c r="G41" s="11"/>
    </row>
    <row r="42" spans="1:11" ht="15.75">
      <c r="A42" s="6"/>
      <c r="B42" s="3" t="s">
        <v>9</v>
      </c>
      <c r="C42" s="11">
        <f>C38^2</f>
        <v>0.000225</v>
      </c>
      <c r="D42" s="27" t="s">
        <v>90</v>
      </c>
      <c r="E42" s="2">
        <f>C37^2</f>
        <v>0.0004</v>
      </c>
      <c r="F42" s="2" t="s">
        <v>9</v>
      </c>
      <c r="G42" s="11">
        <f>C42+4*E42</f>
        <v>0.001825</v>
      </c>
      <c r="H42" s="6" t="s">
        <v>88</v>
      </c>
      <c r="I42" s="28" t="s">
        <v>89</v>
      </c>
      <c r="J42" s="16">
        <f>SQRT(G42)</f>
        <v>0.04272001872658766</v>
      </c>
      <c r="K42" s="30" t="s">
        <v>92</v>
      </c>
    </row>
    <row r="43" spans="1:7" ht="12.75">
      <c r="A43" s="20" t="s">
        <v>93</v>
      </c>
      <c r="B43" s="4" t="s">
        <v>54</v>
      </c>
      <c r="C43" s="11">
        <v>14.2</v>
      </c>
      <c r="D43" s="31" t="s">
        <v>94</v>
      </c>
      <c r="E43" s="2">
        <v>0.1</v>
      </c>
      <c r="F43" s="32" t="s">
        <v>97</v>
      </c>
      <c r="G43" s="33">
        <f>E43/C43</f>
        <v>0.007042253521126762</v>
      </c>
    </row>
    <row r="44" spans="1:7" ht="12.75">
      <c r="A44" s="4"/>
      <c r="B44" s="35" t="s">
        <v>106</v>
      </c>
      <c r="C44" s="11">
        <v>980.665</v>
      </c>
      <c r="D44" s="34" t="s">
        <v>104</v>
      </c>
      <c r="E44" s="29"/>
      <c r="F44" s="32"/>
      <c r="G44" s="33"/>
    </row>
    <row r="45" spans="1:7" ht="12.75">
      <c r="A45" s="4"/>
      <c r="B45" s="4" t="s">
        <v>74</v>
      </c>
      <c r="C45" s="11">
        <v>500</v>
      </c>
      <c r="D45" s="29" t="s">
        <v>105</v>
      </c>
      <c r="E45" s="36">
        <f>C45*C44</f>
        <v>490332.5</v>
      </c>
      <c r="F45" s="34" t="s">
        <v>104</v>
      </c>
      <c r="G45" s="33"/>
    </row>
    <row r="46" spans="1:7" ht="12.75">
      <c r="A46" s="6"/>
      <c r="B46" s="4" t="s">
        <v>96</v>
      </c>
      <c r="C46" s="11">
        <v>2.1</v>
      </c>
      <c r="D46" s="31" t="s">
        <v>94</v>
      </c>
      <c r="E46" s="2">
        <v>0.05</v>
      </c>
      <c r="F46" s="32" t="s">
        <v>97</v>
      </c>
      <c r="G46" s="33">
        <f>E46/C46</f>
        <v>0.023809523809523808</v>
      </c>
    </row>
    <row r="47" spans="1:7" ht="12.75">
      <c r="A47" s="6"/>
      <c r="B47" s="4" t="s">
        <v>95</v>
      </c>
      <c r="C47" s="11">
        <v>0.3</v>
      </c>
      <c r="D47" s="31" t="s">
        <v>94</v>
      </c>
      <c r="E47" s="2">
        <v>0.05</v>
      </c>
      <c r="F47" s="32" t="s">
        <v>97</v>
      </c>
      <c r="G47" s="33">
        <f>E47/C47</f>
        <v>0.16666666666666669</v>
      </c>
    </row>
    <row r="48" spans="1:7" ht="12.75">
      <c r="A48" s="6"/>
      <c r="B48" s="4" t="s">
        <v>3</v>
      </c>
      <c r="C48" s="11">
        <v>45.1</v>
      </c>
      <c r="D48" s="31" t="s">
        <v>94</v>
      </c>
      <c r="E48" s="2">
        <v>0.1</v>
      </c>
      <c r="F48" s="32" t="s">
        <v>97</v>
      </c>
      <c r="G48" s="33">
        <f>E48/C48</f>
        <v>0.0022172949002217295</v>
      </c>
    </row>
    <row r="49" spans="1:7" ht="15.75">
      <c r="A49" s="6"/>
      <c r="B49" s="6" t="s">
        <v>98</v>
      </c>
      <c r="C49" s="7"/>
      <c r="D49" s="11"/>
      <c r="E49" s="11"/>
      <c r="F49" s="11"/>
      <c r="G49" s="11"/>
    </row>
    <row r="50" spans="1:11" ht="15.75">
      <c r="A50" s="6"/>
      <c r="B50" s="3" t="s">
        <v>9</v>
      </c>
      <c r="C50" s="11">
        <f>G43^2</f>
        <v>4.959333465582227E-05</v>
      </c>
      <c r="D50" s="2" t="s">
        <v>66</v>
      </c>
      <c r="E50" s="2">
        <f>G46^2</f>
        <v>0.0005668934240362811</v>
      </c>
      <c r="F50" s="27" t="s">
        <v>99</v>
      </c>
      <c r="G50" s="11">
        <f>G47^2</f>
        <v>0.027777777777777783</v>
      </c>
      <c r="H50" s="27" t="s">
        <v>99</v>
      </c>
      <c r="I50" s="11">
        <f>G48^2</f>
        <v>4.9163966745492895E-06</v>
      </c>
      <c r="J50" s="2" t="s">
        <v>9</v>
      </c>
      <c r="K50" s="11">
        <f>C50+E50+9*G50+9*I50</f>
        <v>0.25066073432876307</v>
      </c>
    </row>
    <row r="51" spans="1:10" ht="15">
      <c r="A51" s="6"/>
      <c r="B51" s="4" t="s">
        <v>100</v>
      </c>
      <c r="C51" s="11">
        <f>4*E45*(C48^3)/(C43*C46*C47^3)</f>
        <v>223464681896.10504</v>
      </c>
      <c r="D51" t="s">
        <v>103</v>
      </c>
      <c r="E51" s="2"/>
      <c r="F51" s="2"/>
      <c r="G51" s="11"/>
      <c r="H51" s="6" t="s">
        <v>101</v>
      </c>
      <c r="I51" s="28" t="s">
        <v>89</v>
      </c>
      <c r="J51" s="2">
        <f>SQRT(K50)</f>
        <v>0.500660298334872</v>
      </c>
    </row>
    <row r="52" spans="1:11" ht="15">
      <c r="A52" s="6"/>
      <c r="B52" s="3"/>
      <c r="C52" s="11"/>
      <c r="D52" s="27"/>
      <c r="E52" s="2"/>
      <c r="F52" s="2"/>
      <c r="G52" s="11"/>
      <c r="H52" s="6" t="s">
        <v>102</v>
      </c>
      <c r="I52" s="37">
        <f>C51*J51</f>
        <v>111879894305.41122</v>
      </c>
      <c r="J52" t="s">
        <v>103</v>
      </c>
      <c r="K52" s="30" t="s">
        <v>107</v>
      </c>
    </row>
    <row r="53" spans="1:11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</sheetData>
  <printOptions/>
  <pageMargins left="0.75" right="0.75" top="1" bottom="1" header="0.5" footer="0.5"/>
  <pageSetup horizontalDpi="600" verticalDpi="600" orientation="portrait" paperSize="9" r:id="rId4"/>
  <legacyDrawing r:id="rId3"/>
  <oleObjects>
    <oleObject progId="Equation.3" shapeId="131414" r:id="rId1"/>
    <oleObject progId="Equation.3" shapeId="36743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LTI - DEQ</cp:lastModifiedBy>
  <dcterms:created xsi:type="dcterms:W3CDTF">2008-09-25T00:30:27Z</dcterms:created>
  <dcterms:modified xsi:type="dcterms:W3CDTF">2008-09-29T15:48:33Z</dcterms:modified>
  <cp:category/>
  <cp:version/>
  <cp:contentType/>
  <cp:contentStatus/>
</cp:coreProperties>
</file>