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asquilho\Desktop\"/>
    </mc:Choice>
  </mc:AlternateContent>
  <bookViews>
    <workbookView xWindow="360" yWindow="225" windowWidth="11415" windowHeight="6855" activeTab="2"/>
  </bookViews>
  <sheets>
    <sheet name="TSP_data" sheetId="1" r:id="rId1"/>
    <sheet name="EiseltSandblom" sheetId="4" r:id="rId2"/>
    <sheet name="holes2x2" sheetId="5" r:id="rId3"/>
    <sheet name="holes3x3" sheetId="6" r:id="rId4"/>
    <sheet name="holes3x3taxi" sheetId="8" r:id="rId5"/>
    <sheet name="holes4x4-No" sheetId="7" r:id="rId6"/>
  </sheets>
  <definedNames>
    <definedName name="a" localSheetId="0">TSP_data!$A$4:$F$9</definedName>
    <definedName name="a_1" localSheetId="0">TSP_data!$A$11:$F$16</definedName>
    <definedName name="solver_adj" localSheetId="1" hidden="1">EiseltSandblom!$B$15:$K$24</definedName>
    <definedName name="solver_adj" localSheetId="0" hidden="1">TSP_data!$C$51:$J$58</definedName>
    <definedName name="solver_cvg" localSheetId="1" hidden="1">0.0001</definedName>
    <definedName name="solver_cvg" localSheetId="0" hidden="1">0.0001</definedName>
    <definedName name="solver_drv" localSheetId="1" hidden="1">1</definedName>
    <definedName name="solver_drv" localSheetId="0" hidden="1">1</definedName>
    <definedName name="solver_eng" localSheetId="1" hidden="1">2</definedName>
    <definedName name="solver_eng" localSheetId="0" hidden="1">2</definedName>
    <definedName name="solver_est" localSheetId="1" hidden="1">1</definedName>
    <definedName name="solver_est" localSheetId="0" hidden="1">1</definedName>
    <definedName name="solver_itr" localSheetId="1" hidden="1">2147483647</definedName>
    <definedName name="solver_itr" localSheetId="0" hidden="1">2147483647</definedName>
    <definedName name="solver_lhs1" localSheetId="1" hidden="1">EiseltSandblom!$B$25:$J$25</definedName>
    <definedName name="solver_lhs1" localSheetId="0" hidden="1">TSP_data!$C$59:$I$59</definedName>
    <definedName name="solver_lhs2" localSheetId="1" hidden="1">EiseltSandblom!$L$15:$L$24</definedName>
    <definedName name="solver_lhs2" localSheetId="0" hidden="1">TSP_data!$K$51:$K$58</definedName>
    <definedName name="solver_lin" localSheetId="1" hidden="1">2</definedName>
    <definedName name="solver_lin" localSheetId="0" hidden="1">2</definedName>
    <definedName name="solver_mip" localSheetId="1" hidden="1">2147483647</definedName>
    <definedName name="solver_mip" localSheetId="0" hidden="1">2147483647</definedName>
    <definedName name="solver_mni" localSheetId="1" hidden="1">30</definedName>
    <definedName name="solver_mni" localSheetId="0" hidden="1">30</definedName>
    <definedName name="solver_mrt" localSheetId="1" hidden="1">0.075</definedName>
    <definedName name="solver_mrt" localSheetId="0" hidden="1">0.075</definedName>
    <definedName name="solver_msl" localSheetId="1" hidden="1">2</definedName>
    <definedName name="solver_msl" localSheetId="0" hidden="1">2</definedName>
    <definedName name="solver_neg" localSheetId="1" hidden="1">1</definedName>
    <definedName name="solver_neg" localSheetId="0" hidden="1">1</definedName>
    <definedName name="solver_nod" localSheetId="1" hidden="1">2147483647</definedName>
    <definedName name="solver_nod" localSheetId="0" hidden="1">2147483647</definedName>
    <definedName name="solver_num" localSheetId="1" hidden="1">2</definedName>
    <definedName name="solver_num" localSheetId="0" hidden="1">2</definedName>
    <definedName name="solver_nwt" localSheetId="1" hidden="1">1</definedName>
    <definedName name="solver_nwt" localSheetId="0" hidden="1">1</definedName>
    <definedName name="solver_opt" localSheetId="1" hidden="1">EiseltSandblom!$L$14</definedName>
    <definedName name="solver_opt" localSheetId="0" hidden="1">TSP_data!$K$50</definedName>
    <definedName name="solver_pre" localSheetId="1" hidden="1">0.000001</definedName>
    <definedName name="solver_pre" localSheetId="0" hidden="1">0.000001</definedName>
    <definedName name="solver_rbv" localSheetId="1" hidden="1">1</definedName>
    <definedName name="solver_rbv" localSheetId="0" hidden="1">1</definedName>
    <definedName name="solver_rel1" localSheetId="1" hidden="1">2</definedName>
    <definedName name="solver_rel1" localSheetId="0" hidden="1">2</definedName>
    <definedName name="solver_rel2" localSheetId="1" hidden="1">2</definedName>
    <definedName name="solver_rel2" localSheetId="0" hidden="1">2</definedName>
    <definedName name="solver_rhs1" localSheetId="1" hidden="1">1</definedName>
    <definedName name="solver_rhs1" localSheetId="0" hidden="1">1</definedName>
    <definedName name="solver_rhs2" localSheetId="1" hidden="1">1</definedName>
    <definedName name="solver_rhs2" localSheetId="0" hidden="1">1</definedName>
    <definedName name="solver_rlx" localSheetId="1" hidden="1">2</definedName>
    <definedName name="solver_rlx" localSheetId="0" hidden="1">2</definedName>
    <definedName name="solver_rsd" localSheetId="1" hidden="1">0</definedName>
    <definedName name="solver_rsd" localSheetId="0" hidden="1">0</definedName>
    <definedName name="solver_scl" localSheetId="1" hidden="1">1</definedName>
    <definedName name="solver_scl" localSheetId="0" hidden="1">1</definedName>
    <definedName name="solver_sho" localSheetId="1" hidden="1">2</definedName>
    <definedName name="solver_sho" localSheetId="0" hidden="1">2</definedName>
    <definedName name="solver_ssz" localSheetId="1" hidden="1">100</definedName>
    <definedName name="solver_ssz" localSheetId="0" hidden="1">100</definedName>
    <definedName name="solver_tim" localSheetId="1" hidden="1">2147483647</definedName>
    <definedName name="solver_tim" localSheetId="0" hidden="1">2147483647</definedName>
    <definedName name="solver_tol" localSheetId="1" hidden="1">0.01</definedName>
    <definedName name="solver_tol" localSheetId="0" hidden="1">0.01</definedName>
    <definedName name="solver_typ" localSheetId="1" hidden="1">2</definedName>
    <definedName name="solver_typ" localSheetId="0" hidden="1">2</definedName>
    <definedName name="solver_val" localSheetId="1" hidden="1">0</definedName>
    <definedName name="solver_val" localSheetId="0" hidden="1">0</definedName>
    <definedName name="solver_ver" localSheetId="1" hidden="1">3</definedName>
    <definedName name="solver_ver" localSheetId="0" hidden="1">3</definedName>
  </definedNames>
  <calcPr calcId="162913"/>
</workbook>
</file>

<file path=xl/calcChain.xml><?xml version="1.0" encoding="utf-8"?>
<calcChain xmlns="http://schemas.openxmlformats.org/spreadsheetml/2006/main">
  <c r="I31" i="8" l="1"/>
  <c r="H31" i="8"/>
  <c r="H30" i="8"/>
  <c r="G31" i="8"/>
  <c r="G30" i="8"/>
  <c r="G29" i="8"/>
  <c r="F31" i="8"/>
  <c r="F30" i="8"/>
  <c r="F29" i="8"/>
  <c r="F28" i="8"/>
  <c r="E31" i="8"/>
  <c r="E30" i="8"/>
  <c r="E29" i="8"/>
  <c r="E28" i="8"/>
  <c r="E27" i="8"/>
  <c r="D31" i="8"/>
  <c r="D30" i="8"/>
  <c r="D29" i="8"/>
  <c r="D28" i="8"/>
  <c r="D27" i="8"/>
  <c r="D26" i="8"/>
  <c r="C31" i="8"/>
  <c r="C30" i="8"/>
  <c r="C29" i="8"/>
  <c r="C28" i="8"/>
  <c r="C27" i="8"/>
  <c r="C26" i="8"/>
  <c r="C25" i="8"/>
  <c r="B31" i="8"/>
  <c r="B30" i="8"/>
  <c r="B29" i="8"/>
  <c r="B28" i="8"/>
  <c r="B27" i="8"/>
  <c r="B26" i="8"/>
  <c r="B25" i="8"/>
  <c r="B24" i="8"/>
  <c r="J28" i="8"/>
  <c r="I27" i="8"/>
  <c r="I26" i="8"/>
  <c r="J25" i="8"/>
  <c r="F25" i="8"/>
  <c r="G23" i="8"/>
  <c r="J19" i="8"/>
  <c r="J29" i="8"/>
  <c r="J17" i="8"/>
  <c r="J27" i="8"/>
  <c r="J15" i="8"/>
  <c r="J13" i="8"/>
  <c r="J23" i="8"/>
  <c r="J20" i="8"/>
  <c r="J30" i="8"/>
  <c r="I19" i="8"/>
  <c r="I29" i="8"/>
  <c r="H17" i="8"/>
  <c r="H27" i="8"/>
  <c r="H15" i="8"/>
  <c r="H25" i="8"/>
  <c r="H13" i="8"/>
  <c r="H23" i="8"/>
  <c r="J18" i="8"/>
  <c r="I18" i="8"/>
  <c r="I28" i="8"/>
  <c r="H18" i="8"/>
  <c r="H28" i="8"/>
  <c r="I17" i="8"/>
  <c r="G17" i="8"/>
  <c r="G27" i="8"/>
  <c r="F15" i="8"/>
  <c r="F13" i="8"/>
  <c r="F23" i="8"/>
  <c r="J16" i="8"/>
  <c r="J26" i="8"/>
  <c r="I16" i="8"/>
  <c r="H16" i="8"/>
  <c r="H26" i="8"/>
  <c r="G16" i="8"/>
  <c r="G26" i="8"/>
  <c r="F16" i="8"/>
  <c r="F26" i="8"/>
  <c r="I15" i="8"/>
  <c r="I25" i="8"/>
  <c r="G15" i="8"/>
  <c r="G25" i="8"/>
  <c r="E15" i="8"/>
  <c r="E25" i="8"/>
  <c r="D13" i="8"/>
  <c r="D23" i="8"/>
  <c r="J14" i="8"/>
  <c r="J24" i="8"/>
  <c r="I14" i="8"/>
  <c r="I24" i="8"/>
  <c r="H14" i="8"/>
  <c r="H24" i="8"/>
  <c r="G14" i="8"/>
  <c r="G24" i="8"/>
  <c r="F14" i="8"/>
  <c r="F24" i="8"/>
  <c r="E14" i="8"/>
  <c r="E24" i="8"/>
  <c r="D14" i="8"/>
  <c r="D24" i="8"/>
  <c r="I13" i="8"/>
  <c r="I23" i="8"/>
  <c r="G13" i="8"/>
  <c r="E13" i="8"/>
  <c r="E23" i="8"/>
  <c r="C13" i="8"/>
  <c r="C23" i="8"/>
  <c r="H3" i="7"/>
  <c r="C30" i="6"/>
  <c r="C28" i="6"/>
  <c r="C26" i="6"/>
  <c r="B31" i="6"/>
  <c r="B29" i="6"/>
  <c r="B27" i="6"/>
  <c r="B25" i="6"/>
  <c r="I31" i="6"/>
  <c r="E31" i="6"/>
  <c r="G30" i="6"/>
  <c r="E30" i="6"/>
  <c r="E28" i="6"/>
  <c r="E27" i="6"/>
  <c r="I21" i="6"/>
  <c r="J20" i="6"/>
  <c r="J30" i="6"/>
  <c r="H21" i="6"/>
  <c r="H31" i="6"/>
  <c r="J19" i="6"/>
  <c r="J29" i="6"/>
  <c r="H20" i="6"/>
  <c r="H30" i="6"/>
  <c r="I19" i="6"/>
  <c r="I29" i="6"/>
  <c r="I18" i="6"/>
  <c r="I28" i="6"/>
  <c r="G21" i="6"/>
  <c r="J18" i="6"/>
  <c r="J28" i="6"/>
  <c r="G20" i="6"/>
  <c r="G19" i="6"/>
  <c r="H18" i="6"/>
  <c r="H28" i="6"/>
  <c r="F21" i="6"/>
  <c r="F31" i="6"/>
  <c r="F20" i="6"/>
  <c r="F30" i="6"/>
  <c r="F19" i="6"/>
  <c r="F29" i="6"/>
  <c r="F18" i="6"/>
  <c r="G17" i="6"/>
  <c r="G27" i="6"/>
  <c r="I16" i="6"/>
  <c r="I26" i="6"/>
  <c r="G16" i="6"/>
  <c r="G26" i="6"/>
  <c r="E21" i="6"/>
  <c r="J16" i="6"/>
  <c r="J26" i="6"/>
  <c r="E20" i="6"/>
  <c r="E19" i="6"/>
  <c r="H16" i="6"/>
  <c r="H26" i="6"/>
  <c r="E18" i="6"/>
  <c r="E17" i="6"/>
  <c r="F16" i="6"/>
  <c r="F26" i="6"/>
  <c r="I15" i="6"/>
  <c r="I25" i="6"/>
  <c r="E15" i="6"/>
  <c r="E25" i="6"/>
  <c r="D21" i="6"/>
  <c r="J15" i="6"/>
  <c r="J25" i="6"/>
  <c r="D20" i="6"/>
  <c r="D30" i="6"/>
  <c r="D19" i="6"/>
  <c r="D29" i="6"/>
  <c r="D18" i="6"/>
  <c r="D28" i="6"/>
  <c r="D17" i="6"/>
  <c r="F15" i="6"/>
  <c r="F25" i="6"/>
  <c r="D16" i="6"/>
  <c r="D26" i="6"/>
  <c r="I14" i="6"/>
  <c r="I24" i="6"/>
  <c r="G14" i="6"/>
  <c r="G24" i="6"/>
  <c r="E14" i="6"/>
  <c r="E24" i="6"/>
  <c r="C21" i="6"/>
  <c r="J14" i="6"/>
  <c r="J24" i="6"/>
  <c r="C20" i="6"/>
  <c r="C19" i="6"/>
  <c r="C29" i="6"/>
  <c r="C18" i="6"/>
  <c r="C17" i="6"/>
  <c r="F14" i="6"/>
  <c r="F24" i="6"/>
  <c r="C16" i="6"/>
  <c r="C15" i="6"/>
  <c r="C25" i="6"/>
  <c r="B21" i="6"/>
  <c r="J13" i="6"/>
  <c r="J23" i="6"/>
  <c r="B20" i="6"/>
  <c r="B30" i="6"/>
  <c r="B19" i="6"/>
  <c r="H13" i="6"/>
  <c r="H23" i="6"/>
  <c r="B18" i="6"/>
  <c r="B28" i="6"/>
  <c r="B17" i="6"/>
  <c r="F13" i="6"/>
  <c r="F23" i="6"/>
  <c r="B16" i="6"/>
  <c r="B26" i="6"/>
  <c r="B15" i="6"/>
  <c r="D13" i="6"/>
  <c r="D23" i="6"/>
  <c r="B14" i="6"/>
  <c r="B24" i="6"/>
  <c r="E15" i="5"/>
  <c r="C15" i="5"/>
  <c r="E13" i="5"/>
  <c r="C13" i="5"/>
  <c r="E14" i="5"/>
  <c r="D14" i="5"/>
  <c r="D11" i="5"/>
  <c r="D16" i="5"/>
  <c r="E10" i="5"/>
  <c r="C11" i="5"/>
  <c r="C16" i="5"/>
  <c r="C10" i="5"/>
  <c r="E9" i="5"/>
  <c r="D9" i="5"/>
  <c r="B11" i="5"/>
  <c r="B16" i="5"/>
  <c r="B9" i="5"/>
  <c r="B14" i="5"/>
  <c r="E8" i="5"/>
  <c r="D8" i="5"/>
  <c r="D13" i="5"/>
  <c r="C8" i="5"/>
  <c r="J25" i="4"/>
  <c r="I25" i="4"/>
  <c r="H25" i="4"/>
  <c r="G25" i="4"/>
  <c r="F25" i="4"/>
  <c r="E25" i="4"/>
  <c r="D25" i="4"/>
  <c r="C25" i="4"/>
  <c r="B25" i="4"/>
  <c r="L24" i="4"/>
  <c r="L23" i="4"/>
  <c r="L22" i="4"/>
  <c r="L21" i="4"/>
  <c r="N20" i="4"/>
  <c r="L20" i="4"/>
  <c r="N19" i="4"/>
  <c r="L19" i="4"/>
  <c r="L18" i="4"/>
  <c r="N17" i="4" a="1"/>
  <c r="N17" i="4"/>
  <c r="L17" i="4"/>
  <c r="N16" i="4"/>
  <c r="L16" i="4"/>
  <c r="A16" i="4"/>
  <c r="A17" i="4"/>
  <c r="A18" i="4"/>
  <c r="A19" i="4"/>
  <c r="A20" i="4"/>
  <c r="A21" i="4"/>
  <c r="A22" i="4"/>
  <c r="A23" i="4"/>
  <c r="A24" i="4"/>
  <c r="L15" i="4"/>
  <c r="N18" i="4" a="1"/>
  <c r="N18" i="4"/>
  <c r="C14" i="4"/>
  <c r="D14" i="4"/>
  <c r="E14" i="4"/>
  <c r="F14" i="4"/>
  <c r="G14" i="4"/>
  <c r="H14" i="4"/>
  <c r="I14" i="4"/>
  <c r="J14" i="4"/>
  <c r="K14" i="4"/>
  <c r="K13" i="4"/>
  <c r="I11" i="4"/>
  <c r="G9" i="4"/>
  <c r="E7" i="4"/>
  <c r="C5" i="4"/>
  <c r="A5" i="4"/>
  <c r="A6" i="4"/>
  <c r="A7" i="4"/>
  <c r="A8" i="4"/>
  <c r="A9" i="4"/>
  <c r="A10" i="4"/>
  <c r="A11" i="4"/>
  <c r="A12" i="4"/>
  <c r="A13" i="4"/>
  <c r="B4" i="4"/>
  <c r="I1" i="4"/>
  <c r="J12" i="4"/>
  <c r="H50" i="1"/>
  <c r="G49" i="1"/>
  <c r="F48" i="1"/>
  <c r="E47" i="1"/>
  <c r="D46" i="1"/>
  <c r="C45" i="1"/>
  <c r="B44" i="1"/>
  <c r="A43" i="1"/>
  <c r="K58" i="1"/>
  <c r="K57" i="1"/>
  <c r="K56" i="1"/>
  <c r="K55" i="1"/>
  <c r="K54" i="1"/>
  <c r="K53" i="1"/>
  <c r="K52" i="1"/>
  <c r="I48" i="1"/>
  <c r="I47" i="1"/>
  <c r="I46" i="1" a="1"/>
  <c r="I44" i="1"/>
  <c r="I59" i="1"/>
  <c r="H59" i="1"/>
  <c r="G59" i="1"/>
  <c r="F59" i="1"/>
  <c r="E59" i="1"/>
  <c r="D59" i="1"/>
  <c r="C59" i="1"/>
  <c r="I45" i="1" a="1"/>
  <c r="I45" i="1"/>
  <c r="K51" i="1"/>
  <c r="I9" i="1"/>
  <c r="I8" i="1"/>
  <c r="I5" i="1"/>
  <c r="M16" i="1"/>
  <c r="M15" i="1"/>
  <c r="M14" i="1"/>
  <c r="M13" i="1"/>
  <c r="M12" i="1"/>
  <c r="M11" i="1"/>
  <c r="I7" i="1" a="1"/>
  <c r="I7" i="1"/>
  <c r="F16" i="1"/>
  <c r="E15" i="1"/>
  <c r="D14" i="1"/>
  <c r="C13" i="1"/>
  <c r="B12" i="1"/>
  <c r="A11" i="1"/>
  <c r="L10" i="1"/>
  <c r="I4" i="1"/>
  <c r="K17" i="1"/>
  <c r="J17" i="1"/>
  <c r="I17" i="1"/>
  <c r="H17" i="1"/>
  <c r="G17" i="1"/>
  <c r="I6" i="1" a="1"/>
  <c r="I6" i="1"/>
  <c r="I25" i="1"/>
  <c r="I24" i="1"/>
  <c r="I21" i="1"/>
  <c r="I31" i="1"/>
  <c r="H31" i="1"/>
  <c r="G31" i="1"/>
  <c r="F31" i="1"/>
  <c r="I22" i="1" a="1"/>
  <c r="I22" i="1"/>
  <c r="K30" i="1"/>
  <c r="K29" i="1"/>
  <c r="K28" i="1"/>
  <c r="K27" i="1"/>
  <c r="K26" i="1"/>
  <c r="I23" i="1" a="1"/>
  <c r="E30" i="1"/>
  <c r="D29" i="1"/>
  <c r="C28" i="1"/>
  <c r="B27" i="1"/>
  <c r="A26" i="1"/>
  <c r="K25" i="1"/>
  <c r="I20" i="1"/>
  <c r="I46" i="1"/>
  <c r="K50" i="1"/>
  <c r="I43" i="1"/>
  <c r="I23" i="1"/>
  <c r="N35" i="8"/>
  <c r="E13" i="6"/>
  <c r="E23" i="6"/>
  <c r="I13" i="6"/>
  <c r="I23" i="6"/>
  <c r="G15" i="6"/>
  <c r="G25" i="6"/>
  <c r="I17" i="6"/>
  <c r="I27" i="6"/>
  <c r="G29" i="6"/>
  <c r="G31" i="6"/>
  <c r="D6" i="4"/>
  <c r="H10" i="4"/>
  <c r="B10" i="5"/>
  <c r="B15" i="5"/>
  <c r="D14" i="6"/>
  <c r="D24" i="6"/>
  <c r="H14" i="6"/>
  <c r="H24" i="6"/>
  <c r="H15" i="6"/>
  <c r="H25" i="6"/>
  <c r="J17" i="6"/>
  <c r="J27" i="6"/>
  <c r="D27" i="6"/>
  <c r="F28" i="6"/>
  <c r="D31" i="6"/>
  <c r="C27" i="6"/>
  <c r="C31" i="6"/>
  <c r="C13" i="6"/>
  <c r="G13" i="6"/>
  <c r="G23" i="6"/>
  <c r="E29" i="6"/>
  <c r="F8" i="4"/>
  <c r="L14" i="4"/>
  <c r="N15" i="4"/>
  <c r="H17" i="6"/>
  <c r="H27" i="6"/>
  <c r="C23" i="6"/>
  <c r="M35" i="6"/>
  <c r="G18" i="5"/>
</calcChain>
</file>

<file path=xl/connections.xml><?xml version="1.0" encoding="utf-8"?>
<connections xmlns="http://schemas.openxmlformats.org/spreadsheetml/2006/main">
  <connection id="1" name="a" type="6" refreshedVersion="4" background="1" saveData="1">
    <textPr codePage="1148" sourceFile="C:\Documents and Settings\user\Desktop\a.txt" delimited="0" decimal="," thousands=" ">
      <textFields count="6">
        <textField/>
        <textField position="3"/>
        <textField position="6"/>
        <textField position="9"/>
        <textField position="12"/>
        <textField position="15"/>
      </textFields>
    </textPr>
  </connection>
  <connection id="2" name="a1" type="6" refreshedVersion="4" background="1" saveData="1">
    <textPr codePage="1148" sourceFile="C:\Documents and Settings\user\Desktop\a.txt" delimited="0" decimal="," thousands=" ">
      <textFields count="6">
        <textField/>
        <textField position="3"/>
        <textField position="6"/>
        <textField position="9"/>
        <textField position="12"/>
        <textField position="15"/>
      </textFields>
    </textPr>
  </connection>
</connections>
</file>

<file path=xl/sharedStrings.xml><?xml version="1.0" encoding="utf-8"?>
<sst xmlns="http://schemas.openxmlformats.org/spreadsheetml/2006/main" count="82" uniqueCount="56">
  <si>
    <t>Data for the Travelling Salesman Problem</t>
  </si>
  <si>
    <t>How to cope with "tab" ?</t>
  </si>
  <si>
    <r>
      <rPr>
        <i/>
        <sz val="10"/>
        <color indexed="8"/>
        <rFont val="Arial Narrow"/>
        <family val="2"/>
      </rPr>
      <t>z</t>
    </r>
    <r>
      <rPr>
        <vertAlign val="subscript"/>
        <sz val="10"/>
        <color indexed="8"/>
        <rFont val="Arial Narrow"/>
        <family val="2"/>
      </rPr>
      <t>AP</t>
    </r>
    <r>
      <rPr>
        <sz val="10"/>
        <color theme="1"/>
        <rFont val="Arial Narrow"/>
        <family val="2"/>
      </rPr>
      <t xml:space="preserve"> =</t>
    </r>
  </si>
  <si>
    <r>
      <rPr>
        <i/>
        <sz val="10"/>
        <color indexed="8"/>
        <rFont val="Arial Narrow"/>
        <family val="2"/>
      </rPr>
      <t>M</t>
    </r>
    <r>
      <rPr>
        <sz val="10"/>
        <color theme="1"/>
        <rFont val="Arial Narrow"/>
        <family val="2"/>
      </rPr>
      <t xml:space="preserve"> =</t>
    </r>
  </si>
  <si>
    <t>—</t>
  </si>
  <si>
    <t>Solver</t>
  </si>
  <si>
    <t>PROBLEM 1</t>
  </si>
  <si>
    <t>PROBLEM 2</t>
  </si>
  <si>
    <t>PROBLEM 3</t>
  </si>
  <si>
    <t>[RANDBETWEEN(100;200)[</t>
  </si>
  <si>
    <t>Solver limit: 200 variables !</t>
  </si>
  <si>
    <t>No LIVE random numbers !</t>
  </si>
  <si>
    <t>1) Copy to new sheet;</t>
  </si>
  <si>
    <t>3) Open as text;</t>
  </si>
  <si>
    <t>4) Replace all ';' by ' ' (space)</t>
  </si>
  <si>
    <t>2) Save it as 'csv' (no tabs appear);</t>
  </si>
  <si>
    <t>http://web.ist.utl.pt/~mcasquilho/compute/or/Fx-tspCarpaneto.php</t>
  </si>
  <si>
    <t>Travelling salesman problem</t>
  </si>
  <si>
    <r>
      <t xml:space="preserve">Big </t>
    </r>
    <r>
      <rPr>
        <i/>
        <sz val="10"/>
        <color indexed="8"/>
        <rFont val="Arial Narrow"/>
        <family val="2"/>
      </rPr>
      <t>M</t>
    </r>
    <r>
      <rPr>
        <sz val="10"/>
        <color theme="1"/>
        <rFont val="Arial Narrow"/>
        <family val="2"/>
      </rPr>
      <t xml:space="preserve"> =</t>
    </r>
  </si>
  <si>
    <t>Eiselt, H. A., and C.-L. Sandblom, 2000, "Integer Programming and network models",</t>
  </si>
  <si>
    <t>p 323</t>
  </si>
  <si>
    <t>Springer, Berlin. ISBN 3-540-67191-9. (IST Civil Library: T57.74 EIS*INT EX.1 SUTVS)</t>
  </si>
  <si>
    <r>
      <rPr>
        <i/>
        <sz val="10"/>
        <color indexed="8"/>
        <rFont val="Arial Narrow"/>
        <family val="2"/>
      </rPr>
      <t>z</t>
    </r>
    <r>
      <rPr>
        <sz val="10"/>
        <color theme="1"/>
        <rFont val="Arial Narrow"/>
        <family val="2"/>
      </rPr>
      <t xml:space="preserve"> =</t>
    </r>
  </si>
  <si>
    <t>model</t>
  </si>
  <si>
    <t>1 6 8 5 9 1</t>
  </si>
  <si>
    <t>2 4 10 3 7 2</t>
  </si>
  <si>
    <r>
      <t xml:space="preserve">Solution: 1 8 5 6 2 4 10 3 7 9 1; </t>
    </r>
    <r>
      <rPr>
        <b/>
        <i/>
        <sz val="10"/>
        <color indexed="8"/>
        <rFont val="Arial Narrow"/>
        <family val="2"/>
      </rPr>
      <t>z</t>
    </r>
    <r>
      <rPr>
        <b/>
        <sz val="10"/>
        <color indexed="8"/>
        <rFont val="Arial Narrow"/>
        <family val="2"/>
      </rPr>
      <t>* = 18.</t>
    </r>
  </si>
  <si>
    <t>Two cycles ! TSP not solved.</t>
  </si>
  <si>
    <t>x</t>
  </si>
  <si>
    <t>y</t>
  </si>
  <si>
    <t>1-3</t>
  </si>
  <si>
    <t>2-1</t>
  </si>
  <si>
    <t>3-4</t>
  </si>
  <si>
    <t>4-2</t>
  </si>
  <si>
    <t>1-3-4-2-1</t>
  </si>
  <si>
    <r>
      <rPr>
        <b/>
        <sz val="10"/>
        <color indexed="8"/>
        <rFont val="Arial Narrow"/>
        <family val="2"/>
      </rPr>
      <t>C</t>
    </r>
    <r>
      <rPr>
        <sz val="10"/>
        <color theme="1"/>
        <rFont val="Arial Narrow"/>
        <family val="2"/>
      </rPr>
      <t xml:space="preserve"> =</t>
    </r>
  </si>
  <si>
    <r>
      <rPr>
        <b/>
        <sz val="10"/>
        <color indexed="8"/>
        <rFont val="Arial Narrow"/>
        <family val="2"/>
      </rPr>
      <t>X</t>
    </r>
    <r>
      <rPr>
        <sz val="10"/>
        <color theme="1"/>
        <rFont val="Arial Narrow"/>
        <family val="2"/>
      </rPr>
      <t xml:space="preserve"> =</t>
    </r>
  </si>
  <si>
    <r>
      <rPr>
        <i/>
        <sz val="10"/>
        <color indexed="8"/>
        <rFont val="Arial Narrow"/>
        <family val="2"/>
      </rPr>
      <t>z</t>
    </r>
    <r>
      <rPr>
        <sz val="10"/>
        <color theme="1"/>
        <rFont val="Arial Narrow"/>
        <family val="2"/>
      </rPr>
      <t>* =</t>
    </r>
  </si>
  <si>
    <t>1-4</t>
  </si>
  <si>
    <t>3-5</t>
  </si>
  <si>
    <t>4-7</t>
  </si>
  <si>
    <t>5-2</t>
  </si>
  <si>
    <t>6-3</t>
  </si>
  <si>
    <t>7-8</t>
  </si>
  <si>
    <t>8-9</t>
  </si>
  <si>
    <t>9-6</t>
  </si>
  <si>
    <t>1-4-7-8-9-6-3-5-2-1</t>
  </si>
  <si>
    <t>Copy C to Notepad</t>
  </si>
  <si>
    <t>Replace All 'tab' by 'space'</t>
  </si>
  <si>
    <t>Would exceed Excel capacity (200 variables):</t>
  </si>
  <si>
    <t>1-2</t>
  </si>
  <si>
    <t>2-5</t>
  </si>
  <si>
    <t>3-1</t>
  </si>
  <si>
    <t>5-4</t>
  </si>
  <si>
    <t>1-2-5-4-7-8-9-6-3-1</t>
  </si>
  <si>
    <t>15^2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</si>
</sst>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E+00"/>
  </numFmts>
  <fonts count="34" x14ac:knownFonts="1">
    <font>
      <sz val="10"/>
      <color theme="1"/>
      <name val="Arial Narrow"/>
      <family val="2"/>
    </font>
    <font>
      <i/>
      <sz val="10"/>
      <color indexed="8"/>
      <name val="Arial Narrow"/>
      <family val="2"/>
    </font>
    <font>
      <vertAlign val="subscript"/>
      <sz val="10"/>
      <color indexed="8"/>
      <name val="Arial Narrow"/>
      <family val="2"/>
    </font>
    <font>
      <b/>
      <sz val="10"/>
      <color indexed="8"/>
      <name val="Arial Narrow"/>
      <family val="2"/>
    </font>
    <font>
      <i/>
      <sz val="10"/>
      <color indexed="8"/>
      <name val="Arial Narrow"/>
      <family val="2"/>
    </font>
    <font>
      <b/>
      <i/>
      <sz val="10"/>
      <color indexed="8"/>
      <name val="Arial Narrow"/>
      <family val="2"/>
    </font>
    <font>
      <b/>
      <sz val="10"/>
      <color indexed="8"/>
      <name val="Arial Narrow"/>
      <family val="2"/>
    </font>
    <font>
      <i/>
      <sz val="10"/>
      <color indexed="8"/>
      <name val="Arial Narrow"/>
      <family val="2"/>
    </font>
    <font>
      <sz val="10"/>
      <color theme="1"/>
      <name val="Arial Narrow"/>
      <family val="2"/>
    </font>
    <font>
      <sz val="10"/>
      <color theme="0"/>
      <name val="Arial Narrow"/>
      <family val="2"/>
    </font>
    <font>
      <sz val="10"/>
      <color rgb="FF9C0006"/>
      <name val="Arial Narrow"/>
      <family val="2"/>
    </font>
    <font>
      <b/>
      <sz val="10"/>
      <color rgb="FFFA7D00"/>
      <name val="Arial Narrow"/>
      <family val="2"/>
    </font>
    <font>
      <b/>
      <sz val="10"/>
      <color theme="0"/>
      <name val="Arial Narrow"/>
      <family val="2"/>
    </font>
    <font>
      <i/>
      <sz val="10"/>
      <color rgb="FF7F7F7F"/>
      <name val="Arial Narrow"/>
      <family val="2"/>
    </font>
    <font>
      <sz val="10"/>
      <color rgb="FF006100"/>
      <name val="Arial Narrow"/>
      <family val="2"/>
    </font>
    <font>
      <b/>
      <sz val="15"/>
      <color theme="3"/>
      <name val="Arial Narrow"/>
      <family val="2"/>
    </font>
    <font>
      <b/>
      <sz val="13"/>
      <color theme="3"/>
      <name val="Arial Narrow"/>
      <family val="2"/>
    </font>
    <font>
      <b/>
      <sz val="11"/>
      <color theme="3"/>
      <name val="Arial Narrow"/>
      <family val="2"/>
    </font>
    <font>
      <u/>
      <sz val="10"/>
      <color theme="10"/>
      <name val="Arial Narrow"/>
      <family val="2"/>
    </font>
    <font>
      <sz val="10"/>
      <color rgb="FF3F3F76"/>
      <name val="Arial Narrow"/>
      <family val="2"/>
    </font>
    <font>
      <sz val="10"/>
      <color rgb="FFFA7D00"/>
      <name val="Arial Narrow"/>
      <family val="2"/>
    </font>
    <font>
      <sz val="10"/>
      <color rgb="FF9C6500"/>
      <name val="Arial Narrow"/>
      <family val="2"/>
    </font>
    <font>
      <b/>
      <sz val="10"/>
      <color rgb="FF3F3F3F"/>
      <name val="Arial Narrow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 Narrow"/>
      <family val="2"/>
    </font>
    <font>
      <sz val="10"/>
      <color rgb="FFFF0000"/>
      <name val="Arial Narrow"/>
      <family val="2"/>
    </font>
    <font>
      <sz val="7"/>
      <color theme="1"/>
      <name val="Arial Narrow"/>
      <family val="2"/>
    </font>
    <font>
      <sz val="8"/>
      <color theme="1"/>
      <name val="Arial Narrow"/>
      <family val="2"/>
    </font>
    <font>
      <b/>
      <i/>
      <u/>
      <sz val="10"/>
      <color theme="10"/>
      <name val="Arial Narrow"/>
      <family val="2"/>
    </font>
    <font>
      <b/>
      <sz val="8"/>
      <color theme="1"/>
      <name val="Arial Narrow"/>
      <family val="2"/>
    </font>
    <font>
      <b/>
      <sz val="9"/>
      <color theme="1"/>
      <name val="Arial Narrow"/>
      <family val="2"/>
    </font>
    <font>
      <i/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sz val="9"/>
      <color theme="1"/>
      <name val="Arial Narrow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FF0000"/>
      </right>
      <top/>
      <bottom/>
      <diagonal/>
    </border>
  </borders>
  <cellStyleXfs count="4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14" applyNumberFormat="0" applyAlignment="0" applyProtection="0"/>
    <xf numFmtId="0" fontId="12" fillId="28" borderId="15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16" applyNumberFormat="0" applyFill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0" borderId="14" applyNumberFormat="0" applyAlignment="0" applyProtection="0"/>
    <xf numFmtId="0" fontId="20" fillId="0" borderId="19" applyNumberFormat="0" applyFill="0" applyAlignment="0" applyProtection="0"/>
    <xf numFmtId="0" fontId="21" fillId="31" borderId="0" applyNumberFormat="0" applyBorder="0" applyAlignment="0" applyProtection="0"/>
    <xf numFmtId="0" fontId="8" fillId="32" borderId="20" applyNumberFormat="0" applyFont="0" applyAlignment="0" applyProtection="0"/>
    <xf numFmtId="0" fontId="22" fillId="27" borderId="21" applyNumberFormat="0" applyAlignment="0" applyProtection="0"/>
    <xf numFmtId="0" fontId="23" fillId="0" borderId="0" applyNumberFormat="0" applyFill="0" applyBorder="0" applyAlignment="0" applyProtection="0"/>
    <xf numFmtId="0" fontId="24" fillId="0" borderId="22" applyNumberFormat="0" applyFill="0" applyAlignment="0" applyProtection="0"/>
    <xf numFmtId="0" fontId="25" fillId="0" borderId="0" applyNumberFormat="0" applyFill="0" applyBorder="0" applyAlignment="0" applyProtection="0"/>
  </cellStyleXfs>
  <cellXfs count="64">
    <xf numFmtId="0" fontId="0" fillId="0" borderId="0" xfId="0"/>
    <xf numFmtId="0" fontId="24" fillId="0" borderId="0" xfId="0" applyFont="1"/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0" fontId="0" fillId="33" borderId="0" xfId="0" applyFont="1" applyFill="1" applyAlignment="1">
      <alignment horizontal="center"/>
    </xf>
    <xf numFmtId="0" fontId="0" fillId="0" borderId="0" xfId="0" applyFont="1"/>
    <xf numFmtId="14" fontId="26" fillId="0" borderId="0" xfId="0" applyNumberFormat="1" applyFont="1" applyAlignment="1">
      <alignment horizontal="center"/>
    </xf>
    <xf numFmtId="14" fontId="27" fillId="0" borderId="0" xfId="0" applyNumberFormat="1" applyFont="1" applyAlignment="1">
      <alignment horizontal="center"/>
    </xf>
    <xf numFmtId="0" fontId="0" fillId="34" borderId="0" xfId="0" applyFont="1" applyFill="1" applyAlignment="1">
      <alignment horizontal="center"/>
    </xf>
    <xf numFmtId="0" fontId="0" fillId="0" borderId="0" xfId="0" applyAlignment="1">
      <alignment horizontal="right"/>
    </xf>
    <xf numFmtId="164" fontId="0" fillId="35" borderId="0" xfId="0" applyNumberFormat="1" applyFont="1" applyFill="1" applyAlignment="1">
      <alignment horizontal="center"/>
    </xf>
    <xf numFmtId="0" fontId="0" fillId="35" borderId="0" xfId="0" applyFill="1" applyAlignment="1">
      <alignment horizontal="center"/>
    </xf>
    <xf numFmtId="0" fontId="0" fillId="35" borderId="0" xfId="0" applyFont="1" applyFill="1" applyAlignment="1">
      <alignment horizontal="center"/>
    </xf>
    <xf numFmtId="0" fontId="0" fillId="36" borderId="0" xfId="0" applyFill="1"/>
    <xf numFmtId="0" fontId="24" fillId="0" borderId="1" xfId="0" applyFont="1" applyBorder="1" applyAlignment="1">
      <alignment horizontal="center"/>
    </xf>
    <xf numFmtId="164" fontId="24" fillId="0" borderId="0" xfId="0" applyNumberFormat="1" applyFont="1" applyAlignment="1">
      <alignment horizontal="center"/>
    </xf>
    <xf numFmtId="0" fontId="0" fillId="37" borderId="0" xfId="0" applyFont="1" applyFill="1"/>
    <xf numFmtId="0" fontId="0" fillId="37" borderId="0" xfId="0" applyFill="1"/>
    <xf numFmtId="0" fontId="0" fillId="0" borderId="2" xfId="0" applyBorder="1"/>
    <xf numFmtId="0" fontId="0" fillId="35" borderId="2" xfId="0" applyFill="1" applyBorder="1" applyAlignment="1">
      <alignment horizontal="center"/>
    </xf>
    <xf numFmtId="0" fontId="28" fillId="0" borderId="0" xfId="34" applyFont="1"/>
    <xf numFmtId="14" fontId="29" fillId="0" borderId="0" xfId="0" applyNumberFormat="1" applyFont="1" applyAlignment="1">
      <alignment horizontal="center"/>
    </xf>
    <xf numFmtId="0" fontId="0" fillId="38" borderId="0" xfId="0" applyFill="1" applyAlignment="1">
      <alignment horizontal="center"/>
    </xf>
    <xf numFmtId="0" fontId="0" fillId="0" borderId="23" xfId="0" applyBorder="1"/>
    <xf numFmtId="14" fontId="30" fillId="0" borderId="0" xfId="0" applyNumberFormat="1" applyFont="1" applyAlignment="1">
      <alignment horizontal="center"/>
    </xf>
    <xf numFmtId="0" fontId="31" fillId="35" borderId="0" xfId="0" applyFont="1" applyFill="1" applyAlignment="1">
      <alignment horizontal="center"/>
    </xf>
    <xf numFmtId="0" fontId="24" fillId="33" borderId="3" xfId="0" applyFont="1" applyFill="1" applyBorder="1" applyAlignment="1">
      <alignment horizontal="center"/>
    </xf>
    <xf numFmtId="0" fontId="24" fillId="33" borderId="4" xfId="0" applyFont="1" applyFill="1" applyBorder="1" applyAlignment="1">
      <alignment horizontal="center"/>
    </xf>
    <xf numFmtId="0" fontId="24" fillId="33" borderId="5" xfId="0" applyFont="1" applyFill="1" applyBorder="1" applyAlignment="1">
      <alignment horizontal="center"/>
    </xf>
    <xf numFmtId="0" fontId="24" fillId="33" borderId="6" xfId="0" applyFont="1" applyFill="1" applyBorder="1" applyAlignment="1">
      <alignment horizontal="center"/>
    </xf>
    <xf numFmtId="0" fontId="24" fillId="33" borderId="0" xfId="0" applyFont="1" applyFill="1" applyBorder="1" applyAlignment="1">
      <alignment horizontal="center"/>
    </xf>
    <xf numFmtId="0" fontId="24" fillId="33" borderId="2" xfId="0" applyFont="1" applyFill="1" applyBorder="1" applyAlignment="1">
      <alignment horizontal="center"/>
    </xf>
    <xf numFmtId="0" fontId="24" fillId="33" borderId="7" xfId="0" applyFont="1" applyFill="1" applyBorder="1" applyAlignment="1">
      <alignment horizontal="center"/>
    </xf>
    <xf numFmtId="0" fontId="24" fillId="33" borderId="8" xfId="0" applyFont="1" applyFill="1" applyBorder="1" applyAlignment="1">
      <alignment horizontal="center"/>
    </xf>
    <xf numFmtId="0" fontId="24" fillId="33" borderId="9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31" fillId="0" borderId="0" xfId="0" applyFont="1" applyAlignment="1">
      <alignment horizontal="center"/>
    </xf>
    <xf numFmtId="0" fontId="24" fillId="34" borderId="1" xfId="0" applyFont="1" applyFill="1" applyBorder="1" applyAlignment="1">
      <alignment horizontal="center"/>
    </xf>
    <xf numFmtId="0" fontId="0" fillId="34" borderId="3" xfId="0" applyFill="1" applyBorder="1" applyAlignment="1">
      <alignment horizontal="center"/>
    </xf>
    <xf numFmtId="0" fontId="0" fillId="34" borderId="4" xfId="0" applyFill="1" applyBorder="1" applyAlignment="1">
      <alignment horizontal="center"/>
    </xf>
    <xf numFmtId="0" fontId="0" fillId="34" borderId="5" xfId="0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5" borderId="23" xfId="0" applyFill="1" applyBorder="1"/>
    <xf numFmtId="0" fontId="0" fillId="34" borderId="6" xfId="0" applyFill="1" applyBorder="1" applyAlignment="1">
      <alignment horizontal="center"/>
    </xf>
    <xf numFmtId="0" fontId="0" fillId="34" borderId="0" xfId="0" applyFill="1" applyBorder="1" applyAlignment="1">
      <alignment horizontal="center"/>
    </xf>
    <xf numFmtId="0" fontId="0" fillId="34" borderId="2" xfId="0" applyFill="1" applyBorder="1" applyAlignment="1">
      <alignment horizontal="center"/>
    </xf>
    <xf numFmtId="0" fontId="0" fillId="34" borderId="7" xfId="0" applyFill="1" applyBorder="1" applyAlignment="1">
      <alignment horizontal="center"/>
    </xf>
    <xf numFmtId="0" fontId="0" fillId="34" borderId="8" xfId="0" applyFill="1" applyBorder="1" applyAlignment="1">
      <alignment horizontal="center"/>
    </xf>
    <xf numFmtId="0" fontId="0" fillId="34" borderId="9" xfId="0" applyFill="1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0" fillId="37" borderId="23" xfId="0" applyFill="1" applyBorder="1"/>
    <xf numFmtId="0" fontId="32" fillId="0" borderId="0" xfId="0" applyFont="1"/>
    <xf numFmtId="0" fontId="32" fillId="0" borderId="0" xfId="0" applyFont="1" applyAlignment="1">
      <alignment horizontal="center"/>
    </xf>
    <xf numFmtId="0" fontId="0" fillId="34" borderId="0" xfId="0" applyFill="1" applyAlignment="1">
      <alignment horizontal="center"/>
    </xf>
    <xf numFmtId="0" fontId="0" fillId="39" borderId="0" xfId="0" applyFill="1" applyBorder="1" applyAlignment="1">
      <alignment horizontal="center"/>
    </xf>
    <xf numFmtId="16" fontId="0" fillId="0" borderId="0" xfId="0" quotePrefix="1" applyNumberFormat="1"/>
    <xf numFmtId="0" fontId="0" fillId="0" borderId="0" xfId="0" quotePrefix="1"/>
    <xf numFmtId="0" fontId="24" fillId="0" borderId="1" xfId="0" applyFont="1" applyBorder="1"/>
    <xf numFmtId="0" fontId="24" fillId="0" borderId="0" xfId="0" applyFont="1" applyAlignment="1">
      <alignment horizontal="center"/>
    </xf>
    <xf numFmtId="0" fontId="32" fillId="0" borderId="0" xfId="0" applyFont="1" applyFill="1" applyBorder="1"/>
    <xf numFmtId="0" fontId="0" fillId="34" borderId="12" xfId="0" applyFill="1" applyBorder="1" applyAlignment="1">
      <alignment horizontal="center"/>
    </xf>
    <xf numFmtId="0" fontId="0" fillId="0" borderId="0" xfId="0" quotePrefix="1" applyFill="1" applyBorder="1"/>
    <xf numFmtId="0" fontId="30" fillId="0" borderId="1" xfId="0" applyFont="1" applyBorder="1"/>
    <xf numFmtId="0" fontId="33" fillId="0" borderId="13" xfId="0" applyFont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28575</xdr:rowOff>
    </xdr:from>
    <xdr:to>
      <xdr:col>8</xdr:col>
      <xdr:colOff>514350</xdr:colOff>
      <xdr:row>9</xdr:row>
      <xdr:rowOff>95250</xdr:rowOff>
    </xdr:to>
    <xdr:pic>
      <xdr:nvPicPr>
        <xdr:cNvPr id="2076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28575"/>
          <a:ext cx="1562100" cy="1533525"/>
        </a:xfrm>
        <a:prstGeom prst="rect">
          <a:avLst/>
        </a:prstGeom>
        <a:noFill/>
        <a:ln w="2540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28575</xdr:rowOff>
    </xdr:from>
    <xdr:to>
      <xdr:col>8</xdr:col>
      <xdr:colOff>523875</xdr:colOff>
      <xdr:row>28</xdr:row>
      <xdr:rowOff>133350</xdr:rowOff>
    </xdr:to>
    <xdr:pic>
      <xdr:nvPicPr>
        <xdr:cNvPr id="2077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3152775"/>
          <a:ext cx="1590675" cy="1562100"/>
        </a:xfrm>
        <a:prstGeom prst="rect">
          <a:avLst/>
        </a:prstGeom>
        <a:noFill/>
        <a:ln w="2540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</xdr:colOff>
      <xdr:row>0</xdr:row>
      <xdr:rowOff>28575</xdr:rowOff>
    </xdr:from>
    <xdr:to>
      <xdr:col>12</xdr:col>
      <xdr:colOff>314325</xdr:colOff>
      <xdr:row>9</xdr:row>
      <xdr:rowOff>95250</xdr:rowOff>
    </xdr:to>
    <xdr:pic>
      <xdr:nvPicPr>
        <xdr:cNvPr id="309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1562100" cy="1533525"/>
        </a:xfrm>
        <a:prstGeom prst="rect">
          <a:avLst/>
        </a:prstGeom>
        <a:noFill/>
        <a:ln w="2540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19050</xdr:colOff>
      <xdr:row>42</xdr:row>
      <xdr:rowOff>28575</xdr:rowOff>
    </xdr:from>
    <xdr:to>
      <xdr:col>12</xdr:col>
      <xdr:colOff>352425</xdr:colOff>
      <xdr:row>51</xdr:row>
      <xdr:rowOff>133350</xdr:rowOff>
    </xdr:to>
    <xdr:pic>
      <xdr:nvPicPr>
        <xdr:cNvPr id="3098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6877050"/>
          <a:ext cx="1590675" cy="1562100"/>
        </a:xfrm>
        <a:prstGeom prst="rect">
          <a:avLst/>
        </a:prstGeom>
        <a:noFill/>
        <a:ln w="2540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</xdr:colOff>
      <xdr:row>0</xdr:row>
      <xdr:rowOff>28575</xdr:rowOff>
    </xdr:from>
    <xdr:to>
      <xdr:col>12</xdr:col>
      <xdr:colOff>314325</xdr:colOff>
      <xdr:row>9</xdr:row>
      <xdr:rowOff>95250</xdr:rowOff>
    </xdr:to>
    <xdr:pic>
      <xdr:nvPicPr>
        <xdr:cNvPr id="512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1562100" cy="1533525"/>
        </a:xfrm>
        <a:prstGeom prst="rect">
          <a:avLst/>
        </a:prstGeom>
        <a:noFill/>
        <a:ln w="2540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19050</xdr:colOff>
      <xdr:row>42</xdr:row>
      <xdr:rowOff>38100</xdr:rowOff>
    </xdr:from>
    <xdr:to>
      <xdr:col>12</xdr:col>
      <xdr:colOff>314325</xdr:colOff>
      <xdr:row>51</xdr:row>
      <xdr:rowOff>95250</xdr:rowOff>
    </xdr:to>
    <xdr:pic>
      <xdr:nvPicPr>
        <xdr:cNvPr id="5128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6896100"/>
          <a:ext cx="1552575" cy="1514475"/>
        </a:xfrm>
        <a:prstGeom prst="rect">
          <a:avLst/>
        </a:prstGeom>
        <a:noFill/>
        <a:ln w="2540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4</xdr:col>
      <xdr:colOff>476250</xdr:colOff>
      <xdr:row>15</xdr:row>
      <xdr:rowOff>123825</xdr:rowOff>
    </xdr:to>
    <xdr:pic>
      <xdr:nvPicPr>
        <xdr:cNvPr id="410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581275" cy="2524125"/>
        </a:xfrm>
        <a:prstGeom prst="rect">
          <a:avLst/>
        </a:prstGeom>
        <a:noFill/>
        <a:ln w="25400">
          <a:solidFill>
            <a:srgbClr val="FF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_1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eb.ist.utl.pt/~mcasquilho/compute/or/Fx-tspCarpaneto.php" TargetMode="External"/><Relationship Id="rId4" Type="http://schemas.openxmlformats.org/officeDocument/2006/relationships/queryTable" Target="../queryTables/query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zoomScaleNormal="100" workbookViewId="0"/>
  </sheetViews>
  <sheetFormatPr defaultColWidth="8.33203125" defaultRowHeight="12.75" x14ac:dyDescent="0.2"/>
  <cols>
    <col min="1" max="1" width="8.33203125" style="5" customWidth="1"/>
    <col min="2" max="13" width="8.33203125" customWidth="1"/>
  </cols>
  <sheetData>
    <row r="1" spans="1:13" x14ac:dyDescent="0.2">
      <c r="A1" s="6">
        <v>41409</v>
      </c>
      <c r="C1" s="1" t="s">
        <v>0</v>
      </c>
      <c r="H1" t="s">
        <v>1</v>
      </c>
      <c r="K1" s="9" t="s">
        <v>3</v>
      </c>
      <c r="L1" s="15">
        <v>1000000000</v>
      </c>
      <c r="M1" s="18"/>
    </row>
    <row r="2" spans="1:13" ht="13.5" x14ac:dyDescent="0.25">
      <c r="A2" s="7"/>
      <c r="C2" s="20" t="s">
        <v>16</v>
      </c>
      <c r="K2" s="1" t="s">
        <v>10</v>
      </c>
      <c r="L2" s="15"/>
      <c r="M2" s="18"/>
    </row>
    <row r="3" spans="1:13" x14ac:dyDescent="0.2">
      <c r="A3" s="1" t="s">
        <v>6</v>
      </c>
      <c r="I3" s="2" t="s">
        <v>5</v>
      </c>
      <c r="M3" s="18"/>
    </row>
    <row r="4" spans="1:13" x14ac:dyDescent="0.2">
      <c r="A4" s="4">
        <v>-1</v>
      </c>
      <c r="B4" s="3">
        <v>27</v>
      </c>
      <c r="C4" s="3">
        <v>43</v>
      </c>
      <c r="D4" s="3">
        <v>16</v>
      </c>
      <c r="E4" s="3">
        <v>30</v>
      </c>
      <c r="F4" s="3">
        <v>26</v>
      </c>
      <c r="I4" s="13">
        <f>MIN($L$10)</f>
        <v>54</v>
      </c>
      <c r="M4" s="18"/>
    </row>
    <row r="5" spans="1:13" x14ac:dyDescent="0.2">
      <c r="A5" s="4">
        <v>7</v>
      </c>
      <c r="B5" s="3">
        <v>-1</v>
      </c>
      <c r="C5" s="3">
        <v>16</v>
      </c>
      <c r="D5" s="3">
        <v>1</v>
      </c>
      <c r="E5" s="3">
        <v>30</v>
      </c>
      <c r="F5" s="3">
        <v>25</v>
      </c>
      <c r="I5" s="13">
        <f>COUNT($G$11:$L$16)</f>
        <v>36</v>
      </c>
      <c r="M5" s="18"/>
    </row>
    <row r="6" spans="1:13" x14ac:dyDescent="0.2">
      <c r="A6" s="4">
        <v>20</v>
      </c>
      <c r="B6" s="3">
        <v>13</v>
      </c>
      <c r="C6" s="3">
        <v>-1</v>
      </c>
      <c r="D6" s="3">
        <v>35</v>
      </c>
      <c r="E6" s="3">
        <v>5</v>
      </c>
      <c r="F6" s="3">
        <v>0</v>
      </c>
      <c r="I6" s="13" t="b">
        <f t="array" ref="I6">$G$17:$K$17=1</f>
        <v>1</v>
      </c>
      <c r="M6" s="18"/>
    </row>
    <row r="7" spans="1:13" x14ac:dyDescent="0.2">
      <c r="A7" s="4">
        <v>21</v>
      </c>
      <c r="B7" s="3">
        <v>16</v>
      </c>
      <c r="C7" s="3">
        <v>25</v>
      </c>
      <c r="D7" s="3">
        <v>-1</v>
      </c>
      <c r="E7" s="3">
        <v>18</v>
      </c>
      <c r="F7" s="3">
        <v>18</v>
      </c>
      <c r="I7" s="13" t="b">
        <f t="array" ref="I7">$M$11:$M$16=1</f>
        <v>1</v>
      </c>
      <c r="M7" s="18"/>
    </row>
    <row r="8" spans="1:13" x14ac:dyDescent="0.2">
      <c r="A8" s="4">
        <v>12</v>
      </c>
      <c r="B8" s="3">
        <v>46</v>
      </c>
      <c r="C8" s="3">
        <v>27</v>
      </c>
      <c r="D8" s="3">
        <v>48</v>
      </c>
      <c r="E8" s="3">
        <v>-1</v>
      </c>
      <c r="F8" s="3">
        <v>5</v>
      </c>
      <c r="I8" s="13">
        <f>{32767;32767;0.000001;0.01;TRUE;FALSE;TRUE;1;1;1;0.0001;TRUE}</f>
        <v>32767</v>
      </c>
      <c r="M8" s="18"/>
    </row>
    <row r="9" spans="1:13" ht="13.5" thickBot="1" x14ac:dyDescent="0.25">
      <c r="A9" s="4">
        <v>23</v>
      </c>
      <c r="B9" s="3">
        <v>5</v>
      </c>
      <c r="C9" s="3">
        <v>5</v>
      </c>
      <c r="D9" s="3">
        <v>9</v>
      </c>
      <c r="E9" s="3">
        <v>5</v>
      </c>
      <c r="F9" s="3">
        <v>-1</v>
      </c>
      <c r="I9" s="13">
        <f>{0;0;2;100;0;FALSE;TRUE;0.075;0;0;FALSE;30}</f>
        <v>0</v>
      </c>
      <c r="M9" s="18"/>
    </row>
    <row r="10" spans="1:13" ht="16.5" thickBot="1" x14ac:dyDescent="0.35">
      <c r="K10" s="9" t="s">
        <v>2</v>
      </c>
      <c r="L10" s="14">
        <f>SUMPRODUCT(A11:F16,G11:L16)</f>
        <v>54</v>
      </c>
      <c r="M10" s="18"/>
    </row>
    <row r="11" spans="1:13" x14ac:dyDescent="0.2">
      <c r="A11" s="10">
        <f>$L$1</f>
        <v>1000000000</v>
      </c>
      <c r="B11" s="11">
        <v>27</v>
      </c>
      <c r="C11" s="11">
        <v>43</v>
      </c>
      <c r="D11" s="11">
        <v>16</v>
      </c>
      <c r="E11" s="11">
        <v>30</v>
      </c>
      <c r="F11" s="11">
        <v>26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8">
        <v>0</v>
      </c>
      <c r="M11" s="19">
        <f t="shared" ref="M11:M16" si="0">SUM(G11:L11)</f>
        <v>1</v>
      </c>
    </row>
    <row r="12" spans="1:13" x14ac:dyDescent="0.2">
      <c r="A12" s="12">
        <v>7</v>
      </c>
      <c r="B12" s="10">
        <f>$L$1</f>
        <v>1000000000</v>
      </c>
      <c r="C12" s="11">
        <v>16</v>
      </c>
      <c r="D12" s="11">
        <v>1</v>
      </c>
      <c r="E12" s="11">
        <v>30</v>
      </c>
      <c r="F12" s="11">
        <v>25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19">
        <f t="shared" si="0"/>
        <v>1</v>
      </c>
    </row>
    <row r="13" spans="1:13" x14ac:dyDescent="0.2">
      <c r="A13" s="12">
        <v>20</v>
      </c>
      <c r="B13" s="11">
        <v>13</v>
      </c>
      <c r="C13" s="10">
        <f>$L$1</f>
        <v>1000000000</v>
      </c>
      <c r="D13" s="11">
        <v>35</v>
      </c>
      <c r="E13" s="11">
        <v>5</v>
      </c>
      <c r="F13" s="11">
        <v>0</v>
      </c>
      <c r="G13" s="8">
        <v>0</v>
      </c>
      <c r="H13" s="8">
        <v>0</v>
      </c>
      <c r="I13" s="8">
        <v>0</v>
      </c>
      <c r="J13" s="8">
        <v>0</v>
      </c>
      <c r="K13" s="8">
        <v>1</v>
      </c>
      <c r="L13" s="8">
        <v>0</v>
      </c>
      <c r="M13" s="19">
        <f t="shared" si="0"/>
        <v>1</v>
      </c>
    </row>
    <row r="14" spans="1:13" x14ac:dyDescent="0.2">
      <c r="A14" s="12">
        <v>21</v>
      </c>
      <c r="B14" s="11">
        <v>16</v>
      </c>
      <c r="C14" s="11">
        <v>25</v>
      </c>
      <c r="D14" s="10">
        <f>$L$1</f>
        <v>1000000000</v>
      </c>
      <c r="E14" s="11">
        <v>18</v>
      </c>
      <c r="F14" s="11">
        <v>18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19">
        <f t="shared" si="0"/>
        <v>1</v>
      </c>
    </row>
    <row r="15" spans="1:13" x14ac:dyDescent="0.2">
      <c r="A15" s="12">
        <v>12</v>
      </c>
      <c r="B15" s="11">
        <v>46</v>
      </c>
      <c r="C15" s="11">
        <v>27</v>
      </c>
      <c r="D15" s="11">
        <v>48</v>
      </c>
      <c r="E15" s="10">
        <f>$L$1</f>
        <v>1000000000</v>
      </c>
      <c r="F15" s="11">
        <v>5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1</v>
      </c>
      <c r="M15" s="19">
        <f t="shared" si="0"/>
        <v>1</v>
      </c>
    </row>
    <row r="16" spans="1:13" x14ac:dyDescent="0.2">
      <c r="A16" s="12">
        <v>23</v>
      </c>
      <c r="B16" s="11">
        <v>5</v>
      </c>
      <c r="C16" s="11">
        <v>5</v>
      </c>
      <c r="D16" s="11">
        <v>9</v>
      </c>
      <c r="E16" s="11">
        <v>5</v>
      </c>
      <c r="F16" s="10">
        <f>$L$1</f>
        <v>1000000000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19">
        <f t="shared" si="0"/>
        <v>1</v>
      </c>
    </row>
    <row r="17" spans="1:13" x14ac:dyDescent="0.2">
      <c r="G17" s="11">
        <f>SUM(G11:G16)</f>
        <v>1</v>
      </c>
      <c r="H17" s="11">
        <f>SUM(H11:H16)</f>
        <v>1</v>
      </c>
      <c r="I17" s="11">
        <f>SUM(I11:I16)</f>
        <v>1</v>
      </c>
      <c r="J17" s="11">
        <f>SUM(J11:J16)</f>
        <v>1</v>
      </c>
      <c r="K17" s="11">
        <f>SUM(K11:K16)</f>
        <v>1</v>
      </c>
      <c r="L17" s="2" t="s">
        <v>4</v>
      </c>
      <c r="M17" s="18"/>
    </row>
    <row r="18" spans="1:13" x14ac:dyDescent="0.2">
      <c r="M18" s="18"/>
    </row>
    <row r="19" spans="1:13" x14ac:dyDescent="0.2">
      <c r="A19" s="1" t="s">
        <v>7</v>
      </c>
      <c r="I19" s="2" t="s">
        <v>5</v>
      </c>
      <c r="M19" s="18"/>
    </row>
    <row r="20" spans="1:13" x14ac:dyDescent="0.2">
      <c r="A20" s="4">
        <v>-1</v>
      </c>
      <c r="B20" s="3">
        <v>132</v>
      </c>
      <c r="C20" s="3">
        <v>217</v>
      </c>
      <c r="D20" s="3">
        <v>164</v>
      </c>
      <c r="E20" s="3">
        <v>58</v>
      </c>
      <c r="I20" s="13">
        <f>MIN($K$25)</f>
        <v>495</v>
      </c>
      <c r="M20" s="18"/>
    </row>
    <row r="21" spans="1:13" x14ac:dyDescent="0.2">
      <c r="A21" s="4">
        <v>132</v>
      </c>
      <c r="B21" s="3">
        <v>-1</v>
      </c>
      <c r="C21" s="3">
        <v>290</v>
      </c>
      <c r="D21" s="3">
        <v>201</v>
      </c>
      <c r="E21" s="3">
        <v>79</v>
      </c>
      <c r="I21" s="13">
        <f>COUNT($F$26:$J$30)</f>
        <v>25</v>
      </c>
      <c r="M21" s="18"/>
    </row>
    <row r="22" spans="1:13" x14ac:dyDescent="0.2">
      <c r="A22" s="4">
        <v>217</v>
      </c>
      <c r="B22" s="3">
        <v>290</v>
      </c>
      <c r="C22" s="3">
        <v>-1</v>
      </c>
      <c r="D22" s="3">
        <v>113</v>
      </c>
      <c r="E22" s="3">
        <v>303</v>
      </c>
      <c r="I22" s="13" t="b">
        <f t="array" ref="I22">$F$31:$I$31=1</f>
        <v>1</v>
      </c>
      <c r="M22" s="18"/>
    </row>
    <row r="23" spans="1:13" x14ac:dyDescent="0.2">
      <c r="A23" s="4">
        <v>164</v>
      </c>
      <c r="B23" s="3">
        <v>201</v>
      </c>
      <c r="C23" s="3">
        <v>113</v>
      </c>
      <c r="D23" s="3">
        <v>-1</v>
      </c>
      <c r="E23" s="3">
        <v>196</v>
      </c>
      <c r="I23" s="13" t="b">
        <f t="array" ref="I23">$K$26:$K$30=1</f>
        <v>1</v>
      </c>
      <c r="M23" s="18"/>
    </row>
    <row r="24" spans="1:13" ht="13.5" thickBot="1" x14ac:dyDescent="0.25">
      <c r="A24" s="4">
        <v>58</v>
      </c>
      <c r="B24" s="3">
        <v>79</v>
      </c>
      <c r="C24" s="3">
        <v>303</v>
      </c>
      <c r="D24" s="3">
        <v>196</v>
      </c>
      <c r="E24" s="3">
        <v>-1</v>
      </c>
      <c r="I24" s="13">
        <f>{32767;32767;0.000001;0.01;TRUE;FALSE;TRUE;1;1;1;0.0001;TRUE}</f>
        <v>32767</v>
      </c>
      <c r="M24" s="18"/>
    </row>
    <row r="25" spans="1:13" ht="16.5" thickBot="1" x14ac:dyDescent="0.35">
      <c r="I25" s="13">
        <f>{0;0;2;100;0;FALSE;TRUE;0.075;0;0;FALSE;30}</f>
        <v>0</v>
      </c>
      <c r="J25" s="9" t="s">
        <v>2</v>
      </c>
      <c r="K25" s="14">
        <f>SUMPRODUCT(A26:E30,F26:J30)</f>
        <v>495</v>
      </c>
      <c r="M25" s="18"/>
    </row>
    <row r="26" spans="1:13" x14ac:dyDescent="0.2">
      <c r="A26" s="10">
        <f>$L$1</f>
        <v>1000000000</v>
      </c>
      <c r="B26" s="11">
        <v>132</v>
      </c>
      <c r="C26" s="11">
        <v>217</v>
      </c>
      <c r="D26" s="11">
        <v>164</v>
      </c>
      <c r="E26" s="11">
        <v>58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11">
        <f>SUM(F26:J26)</f>
        <v>1</v>
      </c>
      <c r="M26" s="18"/>
    </row>
    <row r="27" spans="1:13" x14ac:dyDescent="0.2">
      <c r="A27" s="12">
        <v>132</v>
      </c>
      <c r="B27" s="10">
        <f>$L$1</f>
        <v>1000000000</v>
      </c>
      <c r="C27" s="11">
        <v>290</v>
      </c>
      <c r="D27" s="11">
        <v>201</v>
      </c>
      <c r="E27" s="11">
        <v>79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11">
        <f>SUM(F27:J27)</f>
        <v>1</v>
      </c>
      <c r="M27" s="18"/>
    </row>
    <row r="28" spans="1:13" x14ac:dyDescent="0.2">
      <c r="A28" s="12">
        <v>217</v>
      </c>
      <c r="B28" s="11">
        <v>290</v>
      </c>
      <c r="C28" s="10">
        <f>$L$1</f>
        <v>1000000000</v>
      </c>
      <c r="D28" s="11">
        <v>113</v>
      </c>
      <c r="E28" s="11">
        <v>303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11">
        <f>SUM(F28:J28)</f>
        <v>1</v>
      </c>
      <c r="M28" s="18"/>
    </row>
    <row r="29" spans="1:13" x14ac:dyDescent="0.2">
      <c r="A29" s="12">
        <v>164</v>
      </c>
      <c r="B29" s="11">
        <v>201</v>
      </c>
      <c r="C29" s="11">
        <v>113</v>
      </c>
      <c r="D29" s="10">
        <f>$L$1</f>
        <v>1000000000</v>
      </c>
      <c r="E29" s="11">
        <v>196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11">
        <f>SUM(F29:J29)</f>
        <v>1</v>
      </c>
      <c r="M29" s="18"/>
    </row>
    <row r="30" spans="1:13" x14ac:dyDescent="0.2">
      <c r="A30" s="12">
        <v>58</v>
      </c>
      <c r="B30" s="11">
        <v>79</v>
      </c>
      <c r="C30" s="11">
        <v>303</v>
      </c>
      <c r="D30" s="11">
        <v>196</v>
      </c>
      <c r="E30" s="10">
        <f>$L$1</f>
        <v>1000000000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11">
        <f>SUM(F30:J30)</f>
        <v>1</v>
      </c>
      <c r="M30" s="18"/>
    </row>
    <row r="31" spans="1:13" x14ac:dyDescent="0.2">
      <c r="F31" s="11">
        <f>SUM(F26:F30)</f>
        <v>1</v>
      </c>
      <c r="G31" s="11">
        <f>SUM(G26:G30)</f>
        <v>1</v>
      </c>
      <c r="H31" s="11">
        <f>SUM(H26:H30)</f>
        <v>1</v>
      </c>
      <c r="I31" s="11">
        <f>SUM(I26:I30)</f>
        <v>1</v>
      </c>
      <c r="J31" s="2" t="s">
        <v>4</v>
      </c>
      <c r="M31" s="18"/>
    </row>
    <row r="32" spans="1:13" x14ac:dyDescent="0.2">
      <c r="M32" s="18"/>
    </row>
    <row r="33" spans="1:13" x14ac:dyDescent="0.2">
      <c r="A33" s="1" t="s">
        <v>8</v>
      </c>
      <c r="C33" t="s">
        <v>9</v>
      </c>
      <c r="F33" s="1" t="s">
        <v>11</v>
      </c>
      <c r="M33" s="18"/>
    </row>
    <row r="34" spans="1:13" x14ac:dyDescent="0.2">
      <c r="A34" s="4">
        <v>-1</v>
      </c>
      <c r="B34" s="4">
        <v>187</v>
      </c>
      <c r="C34" s="4">
        <v>138</v>
      </c>
      <c r="D34" s="4">
        <v>102</v>
      </c>
      <c r="E34" s="4">
        <v>114</v>
      </c>
      <c r="F34" s="4">
        <v>107</v>
      </c>
      <c r="G34" s="4">
        <v>195</v>
      </c>
      <c r="H34" s="4">
        <v>102</v>
      </c>
      <c r="J34" s="1" t="s">
        <v>12</v>
      </c>
      <c r="M34" s="18"/>
    </row>
    <row r="35" spans="1:13" x14ac:dyDescent="0.2">
      <c r="A35" s="4">
        <v>197</v>
      </c>
      <c r="B35" s="4">
        <v>-1</v>
      </c>
      <c r="C35" s="4">
        <v>155</v>
      </c>
      <c r="D35" s="4">
        <v>147</v>
      </c>
      <c r="E35" s="4">
        <v>141</v>
      </c>
      <c r="F35" s="4">
        <v>148</v>
      </c>
      <c r="G35" s="4">
        <v>142</v>
      </c>
      <c r="H35" s="4">
        <v>118</v>
      </c>
      <c r="J35" s="1" t="s">
        <v>15</v>
      </c>
      <c r="M35" s="18"/>
    </row>
    <row r="36" spans="1:13" x14ac:dyDescent="0.2">
      <c r="A36" s="4">
        <v>185</v>
      </c>
      <c r="B36" s="4">
        <v>142</v>
      </c>
      <c r="C36" s="4">
        <v>-1</v>
      </c>
      <c r="D36" s="4">
        <v>112</v>
      </c>
      <c r="E36" s="4">
        <v>110</v>
      </c>
      <c r="F36" s="4">
        <v>150</v>
      </c>
      <c r="G36" s="4">
        <v>131</v>
      </c>
      <c r="H36" s="4">
        <v>115</v>
      </c>
      <c r="J36" s="1" t="s">
        <v>13</v>
      </c>
      <c r="M36" s="18"/>
    </row>
    <row r="37" spans="1:13" x14ac:dyDescent="0.2">
      <c r="A37" s="4">
        <v>155</v>
      </c>
      <c r="B37" s="4">
        <v>182</v>
      </c>
      <c r="C37" s="4">
        <v>106</v>
      </c>
      <c r="D37" s="4">
        <v>-1</v>
      </c>
      <c r="E37" s="4">
        <v>122</v>
      </c>
      <c r="F37" s="4">
        <v>101</v>
      </c>
      <c r="G37" s="4">
        <v>180</v>
      </c>
      <c r="H37" s="4">
        <v>146</v>
      </c>
      <c r="J37" s="1" t="s">
        <v>14</v>
      </c>
      <c r="M37" s="18"/>
    </row>
    <row r="38" spans="1:13" x14ac:dyDescent="0.2">
      <c r="A38" s="4">
        <v>148</v>
      </c>
      <c r="B38" s="4">
        <v>184</v>
      </c>
      <c r="C38" s="4">
        <v>155</v>
      </c>
      <c r="D38" s="4">
        <v>130</v>
      </c>
      <c r="E38" s="4">
        <v>-1</v>
      </c>
      <c r="F38" s="4">
        <v>155</v>
      </c>
      <c r="G38" s="4">
        <v>155</v>
      </c>
      <c r="H38" s="4">
        <v>114</v>
      </c>
      <c r="M38" s="18"/>
    </row>
    <row r="39" spans="1:13" x14ac:dyDescent="0.2">
      <c r="A39" s="4">
        <v>146</v>
      </c>
      <c r="B39" s="4">
        <v>194</v>
      </c>
      <c r="C39" s="4">
        <v>101</v>
      </c>
      <c r="D39" s="4">
        <v>160</v>
      </c>
      <c r="E39" s="4">
        <v>147</v>
      </c>
      <c r="F39" s="4">
        <v>-1</v>
      </c>
      <c r="G39" s="4">
        <v>191</v>
      </c>
      <c r="H39" s="4">
        <v>194</v>
      </c>
      <c r="M39" s="18"/>
    </row>
    <row r="40" spans="1:13" x14ac:dyDescent="0.2">
      <c r="A40" s="4">
        <v>176</v>
      </c>
      <c r="B40" s="4">
        <v>189</v>
      </c>
      <c r="C40" s="4">
        <v>115</v>
      </c>
      <c r="D40" s="4">
        <v>112</v>
      </c>
      <c r="E40" s="4">
        <v>186</v>
      </c>
      <c r="F40" s="4">
        <v>166</v>
      </c>
      <c r="G40" s="4">
        <v>-1</v>
      </c>
      <c r="H40" s="4">
        <v>175</v>
      </c>
      <c r="M40" s="18"/>
    </row>
    <row r="41" spans="1:13" x14ac:dyDescent="0.2">
      <c r="A41" s="4">
        <v>100</v>
      </c>
      <c r="B41" s="4">
        <v>152</v>
      </c>
      <c r="C41" s="4">
        <v>143</v>
      </c>
      <c r="D41" s="4">
        <v>101</v>
      </c>
      <c r="E41" s="4">
        <v>130</v>
      </c>
      <c r="F41" s="4">
        <v>169</v>
      </c>
      <c r="G41" s="4">
        <v>132</v>
      </c>
      <c r="H41" s="4">
        <v>-1</v>
      </c>
      <c r="M41" s="18"/>
    </row>
    <row r="42" spans="1:13" x14ac:dyDescent="0.2">
      <c r="I42" s="2" t="s">
        <v>5</v>
      </c>
      <c r="M42" s="18"/>
    </row>
    <row r="43" spans="1:13" x14ac:dyDescent="0.2">
      <c r="A43" s="10">
        <f>$L$1</f>
        <v>1000000000</v>
      </c>
      <c r="B43" s="12">
        <v>187</v>
      </c>
      <c r="C43" s="12">
        <v>138</v>
      </c>
      <c r="D43" s="12">
        <v>102</v>
      </c>
      <c r="E43" s="12">
        <v>114</v>
      </c>
      <c r="F43" s="12">
        <v>107</v>
      </c>
      <c r="G43" s="12">
        <v>195</v>
      </c>
      <c r="H43" s="12">
        <v>102</v>
      </c>
      <c r="I43" s="13">
        <f>MIN($K$50)</f>
        <v>926</v>
      </c>
      <c r="M43" s="18"/>
    </row>
    <row r="44" spans="1:13" x14ac:dyDescent="0.2">
      <c r="A44" s="12">
        <v>197</v>
      </c>
      <c r="B44" s="10">
        <f>$L$1</f>
        <v>1000000000</v>
      </c>
      <c r="C44" s="12">
        <v>155</v>
      </c>
      <c r="D44" s="12">
        <v>147</v>
      </c>
      <c r="E44" s="12">
        <v>141</v>
      </c>
      <c r="F44" s="12">
        <v>148</v>
      </c>
      <c r="G44" s="12">
        <v>142</v>
      </c>
      <c r="H44" s="12">
        <v>118</v>
      </c>
      <c r="I44" s="13">
        <f>COUNT($C$51:$J$58)</f>
        <v>64</v>
      </c>
      <c r="M44" s="18"/>
    </row>
    <row r="45" spans="1:13" x14ac:dyDescent="0.2">
      <c r="A45" s="12">
        <v>185</v>
      </c>
      <c r="B45" s="12">
        <v>142</v>
      </c>
      <c r="C45" s="10">
        <f>$L$1</f>
        <v>1000000000</v>
      </c>
      <c r="D45" s="12">
        <v>112</v>
      </c>
      <c r="E45" s="12">
        <v>110</v>
      </c>
      <c r="F45" s="12">
        <v>150</v>
      </c>
      <c r="G45" s="12">
        <v>131</v>
      </c>
      <c r="H45" s="12">
        <v>115</v>
      </c>
      <c r="I45" s="13" t="b">
        <f t="array" ref="I45">$C$59:$I$59=1</f>
        <v>1</v>
      </c>
      <c r="M45" s="18"/>
    </row>
    <row r="46" spans="1:13" x14ac:dyDescent="0.2">
      <c r="A46" s="12">
        <v>155</v>
      </c>
      <c r="B46" s="12">
        <v>182</v>
      </c>
      <c r="C46" s="12">
        <v>106</v>
      </c>
      <c r="D46" s="10">
        <f>$L$1</f>
        <v>1000000000</v>
      </c>
      <c r="E46" s="12">
        <v>122</v>
      </c>
      <c r="F46" s="12">
        <v>101</v>
      </c>
      <c r="G46" s="12">
        <v>180</v>
      </c>
      <c r="H46" s="12">
        <v>146</v>
      </c>
      <c r="I46" s="13" t="b">
        <f t="array" ref="I46">$K$51:$K$58=1</f>
        <v>1</v>
      </c>
      <c r="M46" s="18"/>
    </row>
    <row r="47" spans="1:13" x14ac:dyDescent="0.2">
      <c r="A47" s="12">
        <v>148</v>
      </c>
      <c r="B47" s="12">
        <v>184</v>
      </c>
      <c r="C47" s="12">
        <v>155</v>
      </c>
      <c r="D47" s="12">
        <v>130</v>
      </c>
      <c r="E47" s="10">
        <f>$L$1</f>
        <v>1000000000</v>
      </c>
      <c r="F47" s="12">
        <v>155</v>
      </c>
      <c r="G47" s="12">
        <v>155</v>
      </c>
      <c r="H47" s="12">
        <v>114</v>
      </c>
      <c r="I47" s="13">
        <f>{32767;32767;0.000001;0.01;TRUE;FALSE;TRUE;1;1;1;0.0001;TRUE}</f>
        <v>32767</v>
      </c>
      <c r="M47" s="18"/>
    </row>
    <row r="48" spans="1:13" x14ac:dyDescent="0.2">
      <c r="A48" s="12">
        <v>146</v>
      </c>
      <c r="B48" s="12">
        <v>194</v>
      </c>
      <c r="C48" s="12">
        <v>101</v>
      </c>
      <c r="D48" s="12">
        <v>160</v>
      </c>
      <c r="E48" s="12">
        <v>147</v>
      </c>
      <c r="F48" s="10">
        <f>$L$1</f>
        <v>1000000000</v>
      </c>
      <c r="G48" s="12">
        <v>191</v>
      </c>
      <c r="H48" s="12">
        <v>194</v>
      </c>
      <c r="I48" s="13">
        <f>{0;0;2;100;0;FALSE;TRUE;0.075;0;0;FALSE;30}</f>
        <v>0</v>
      </c>
      <c r="M48" s="18"/>
    </row>
    <row r="49" spans="1:13" ht="13.5" thickBot="1" x14ac:dyDescent="0.25">
      <c r="A49" s="12">
        <v>176</v>
      </c>
      <c r="B49" s="12">
        <v>189</v>
      </c>
      <c r="C49" s="12">
        <v>115</v>
      </c>
      <c r="D49" s="12">
        <v>112</v>
      </c>
      <c r="E49" s="12">
        <v>186</v>
      </c>
      <c r="F49" s="12">
        <v>166</v>
      </c>
      <c r="G49" s="10">
        <f>$L$1</f>
        <v>1000000000</v>
      </c>
      <c r="H49" s="12">
        <v>175</v>
      </c>
      <c r="M49" s="18"/>
    </row>
    <row r="50" spans="1:13" ht="16.5" thickBot="1" x14ac:dyDescent="0.35">
      <c r="A50" s="12">
        <v>100</v>
      </c>
      <c r="B50" s="12">
        <v>152</v>
      </c>
      <c r="C50" s="12">
        <v>143</v>
      </c>
      <c r="D50" s="12">
        <v>101</v>
      </c>
      <c r="E50" s="12">
        <v>130</v>
      </c>
      <c r="F50" s="12">
        <v>169</v>
      </c>
      <c r="G50" s="12">
        <v>132</v>
      </c>
      <c r="H50" s="10">
        <f>$L$1</f>
        <v>1000000000</v>
      </c>
      <c r="J50" s="9" t="s">
        <v>2</v>
      </c>
      <c r="K50" s="14">
        <f>SUMPRODUCT(A43:H50,C51:J58)</f>
        <v>926</v>
      </c>
      <c r="M50" s="18"/>
    </row>
    <row r="51" spans="1:13" x14ac:dyDescent="0.2"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11">
        <f>SUM(C51:J51)</f>
        <v>1</v>
      </c>
      <c r="M51" s="18"/>
    </row>
    <row r="52" spans="1:13" x14ac:dyDescent="0.2"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11">
        <f t="shared" ref="K52:K58" si="1">SUM(C52:J52)</f>
        <v>1</v>
      </c>
      <c r="M52" s="18"/>
    </row>
    <row r="53" spans="1:13" x14ac:dyDescent="0.2"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11">
        <f t="shared" si="1"/>
        <v>1</v>
      </c>
      <c r="M53" s="18"/>
    </row>
    <row r="54" spans="1:13" x14ac:dyDescent="0.2"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11">
        <f t="shared" si="1"/>
        <v>1</v>
      </c>
      <c r="M54" s="18"/>
    </row>
    <row r="55" spans="1:13" x14ac:dyDescent="0.2"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11">
        <f t="shared" si="1"/>
        <v>1</v>
      </c>
      <c r="M55" s="18"/>
    </row>
    <row r="56" spans="1:13" x14ac:dyDescent="0.2"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11">
        <f t="shared" si="1"/>
        <v>1</v>
      </c>
      <c r="M56" s="18"/>
    </row>
    <row r="57" spans="1:13" x14ac:dyDescent="0.2"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11">
        <f t="shared" si="1"/>
        <v>1</v>
      </c>
      <c r="M57" s="18"/>
    </row>
    <row r="58" spans="1:13" x14ac:dyDescent="0.2"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11">
        <f t="shared" si="1"/>
        <v>1</v>
      </c>
      <c r="M58" s="18"/>
    </row>
    <row r="59" spans="1:13" x14ac:dyDescent="0.2">
      <c r="C59" s="11">
        <f>SUM(C51:C58)</f>
        <v>1</v>
      </c>
      <c r="D59" s="11">
        <f t="shared" ref="D59:I59" si="2">SUM(D51:D58)</f>
        <v>1</v>
      </c>
      <c r="E59" s="11">
        <f t="shared" si="2"/>
        <v>1</v>
      </c>
      <c r="F59" s="11">
        <f t="shared" si="2"/>
        <v>1</v>
      </c>
      <c r="G59" s="11">
        <f t="shared" si="2"/>
        <v>1</v>
      </c>
      <c r="H59" s="11">
        <f t="shared" si="2"/>
        <v>1</v>
      </c>
      <c r="I59" s="11">
        <f t="shared" si="2"/>
        <v>1</v>
      </c>
      <c r="J59" s="2" t="s">
        <v>4</v>
      </c>
      <c r="M59" s="18"/>
    </row>
    <row r="60" spans="1:13" x14ac:dyDescent="0.2">
      <c r="A60" s="16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</row>
  </sheetData>
  <hyperlinks>
    <hyperlink ref="C2" r:id="rId1"/>
  </hyperlinks>
  <pageMargins left="0.5" right="0.5" top="0.5" bottom="0.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Normal="100" workbookViewId="0"/>
  </sheetViews>
  <sheetFormatPr defaultColWidth="7.83203125" defaultRowHeight="12.75" x14ac:dyDescent="0.2"/>
  <cols>
    <col min="1" max="1" width="8.83203125" bestFit="1" customWidth="1"/>
  </cols>
  <sheetData>
    <row r="1" spans="1:14" ht="13.5" x14ac:dyDescent="0.25">
      <c r="A1" s="21">
        <v>41721</v>
      </c>
      <c r="C1" s="1" t="s">
        <v>17</v>
      </c>
      <c r="H1" s="9" t="s">
        <v>18</v>
      </c>
      <c r="I1" s="22">
        <f>10^3</f>
        <v>1000</v>
      </c>
      <c r="N1" s="23"/>
    </row>
    <row r="2" spans="1:14" ht="13.5" x14ac:dyDescent="0.25">
      <c r="A2" s="24"/>
      <c r="C2" s="1"/>
      <c r="D2" t="s">
        <v>19</v>
      </c>
      <c r="H2" s="9"/>
      <c r="N2" s="23"/>
    </row>
    <row r="3" spans="1:14" ht="13.5" thickBot="1" x14ac:dyDescent="0.25">
      <c r="C3" t="s">
        <v>20</v>
      </c>
      <c r="E3" t="s">
        <v>21</v>
      </c>
      <c r="N3" s="23"/>
    </row>
    <row r="4" spans="1:14" x14ac:dyDescent="0.2">
      <c r="A4" s="25">
        <v>1</v>
      </c>
      <c r="B4" s="26">
        <f>$I$1</f>
        <v>1000</v>
      </c>
      <c r="C4" s="27">
        <v>9</v>
      </c>
      <c r="D4" s="27">
        <v>8</v>
      </c>
      <c r="E4" s="27">
        <v>3</v>
      </c>
      <c r="F4" s="27">
        <v>5</v>
      </c>
      <c r="G4" s="27">
        <v>1</v>
      </c>
      <c r="H4" s="27">
        <v>3</v>
      </c>
      <c r="I4" s="27">
        <v>3</v>
      </c>
      <c r="J4" s="27">
        <v>7</v>
      </c>
      <c r="K4" s="28">
        <v>4</v>
      </c>
      <c r="N4" s="23"/>
    </row>
    <row r="5" spans="1:14" x14ac:dyDescent="0.2">
      <c r="A5" s="25">
        <f>$A4+1</f>
        <v>2</v>
      </c>
      <c r="B5" s="29">
        <v>2</v>
      </c>
      <c r="C5" s="30">
        <f>$I$1</f>
        <v>1000</v>
      </c>
      <c r="D5" s="30">
        <v>6</v>
      </c>
      <c r="E5" s="30">
        <v>1</v>
      </c>
      <c r="F5" s="30">
        <v>3</v>
      </c>
      <c r="G5" s="30">
        <v>6</v>
      </c>
      <c r="H5" s="30">
        <v>1</v>
      </c>
      <c r="I5" s="30">
        <v>9</v>
      </c>
      <c r="J5" s="30">
        <v>9</v>
      </c>
      <c r="K5" s="31">
        <v>7</v>
      </c>
      <c r="N5" s="23"/>
    </row>
    <row r="6" spans="1:14" x14ac:dyDescent="0.2">
      <c r="A6" s="25">
        <f t="shared" ref="A6:A13" si="0">$A5+1</f>
        <v>3</v>
      </c>
      <c r="B6" s="29">
        <v>9</v>
      </c>
      <c r="C6" s="30">
        <v>2</v>
      </c>
      <c r="D6" s="30">
        <f>$I$1</f>
        <v>1000</v>
      </c>
      <c r="E6" s="30">
        <v>8</v>
      </c>
      <c r="F6" s="30">
        <v>8</v>
      </c>
      <c r="G6" s="30">
        <v>5</v>
      </c>
      <c r="H6" s="30">
        <v>1</v>
      </c>
      <c r="I6" s="30">
        <v>3</v>
      </c>
      <c r="J6" s="30">
        <v>7</v>
      </c>
      <c r="K6" s="31">
        <v>9</v>
      </c>
      <c r="N6" s="23"/>
    </row>
    <row r="7" spans="1:14" x14ac:dyDescent="0.2">
      <c r="A7" s="25">
        <f t="shared" si="0"/>
        <v>4</v>
      </c>
      <c r="B7" s="29">
        <v>3</v>
      </c>
      <c r="C7" s="30">
        <v>6</v>
      </c>
      <c r="D7" s="30">
        <v>9</v>
      </c>
      <c r="E7" s="30">
        <f>$I$1</f>
        <v>1000</v>
      </c>
      <c r="F7" s="30">
        <v>5</v>
      </c>
      <c r="G7" s="30">
        <v>4</v>
      </c>
      <c r="H7" s="30">
        <v>8</v>
      </c>
      <c r="I7" s="30">
        <v>9</v>
      </c>
      <c r="J7" s="30">
        <v>6</v>
      </c>
      <c r="K7" s="31">
        <v>2</v>
      </c>
      <c r="N7" s="23"/>
    </row>
    <row r="8" spans="1:14" x14ac:dyDescent="0.2">
      <c r="A8" s="25">
        <f t="shared" si="0"/>
        <v>5</v>
      </c>
      <c r="B8" s="29">
        <v>8</v>
      </c>
      <c r="C8" s="30">
        <v>5</v>
      </c>
      <c r="D8" s="30">
        <v>6</v>
      </c>
      <c r="E8" s="30">
        <v>5</v>
      </c>
      <c r="F8" s="30">
        <f>$I$1</f>
        <v>1000</v>
      </c>
      <c r="G8" s="30">
        <v>3</v>
      </c>
      <c r="H8" s="30">
        <v>7</v>
      </c>
      <c r="I8" s="30">
        <v>6</v>
      </c>
      <c r="J8" s="30">
        <v>4</v>
      </c>
      <c r="K8" s="31">
        <v>5</v>
      </c>
      <c r="N8" s="23"/>
    </row>
    <row r="9" spans="1:14" x14ac:dyDescent="0.2">
      <c r="A9" s="25">
        <f t="shared" si="0"/>
        <v>6</v>
      </c>
      <c r="B9" s="29">
        <v>9</v>
      </c>
      <c r="C9" s="30">
        <v>2</v>
      </c>
      <c r="D9" s="30">
        <v>8</v>
      </c>
      <c r="E9" s="30">
        <v>2</v>
      </c>
      <c r="F9" s="30">
        <v>8</v>
      </c>
      <c r="G9" s="30">
        <f>$I$1</f>
        <v>1000</v>
      </c>
      <c r="H9" s="30">
        <v>9</v>
      </c>
      <c r="I9" s="30">
        <v>4</v>
      </c>
      <c r="J9" s="30">
        <v>3</v>
      </c>
      <c r="K9" s="31">
        <v>3</v>
      </c>
      <c r="N9" s="23"/>
    </row>
    <row r="10" spans="1:14" x14ac:dyDescent="0.2">
      <c r="A10" s="25">
        <f t="shared" si="0"/>
        <v>7</v>
      </c>
      <c r="B10" s="29">
        <v>4</v>
      </c>
      <c r="C10" s="30">
        <v>1</v>
      </c>
      <c r="D10" s="30">
        <v>3</v>
      </c>
      <c r="E10" s="30">
        <v>6</v>
      </c>
      <c r="F10" s="30">
        <v>6</v>
      </c>
      <c r="G10" s="30">
        <v>5</v>
      </c>
      <c r="H10" s="30">
        <f>$I$1</f>
        <v>1000</v>
      </c>
      <c r="I10" s="30">
        <v>4</v>
      </c>
      <c r="J10" s="30">
        <v>2</v>
      </c>
      <c r="K10" s="31">
        <v>8</v>
      </c>
      <c r="N10" s="23"/>
    </row>
    <row r="11" spans="1:14" x14ac:dyDescent="0.2">
      <c r="A11" s="25">
        <f t="shared" si="0"/>
        <v>8</v>
      </c>
      <c r="B11" s="29">
        <v>7</v>
      </c>
      <c r="C11" s="30">
        <v>7</v>
      </c>
      <c r="D11" s="30">
        <v>6</v>
      </c>
      <c r="E11" s="30">
        <v>1</v>
      </c>
      <c r="F11" s="30">
        <v>1</v>
      </c>
      <c r="G11" s="30">
        <v>9</v>
      </c>
      <c r="H11" s="30">
        <v>4</v>
      </c>
      <c r="I11" s="30">
        <f>$I$1</f>
        <v>1000</v>
      </c>
      <c r="J11" s="30">
        <v>6</v>
      </c>
      <c r="K11" s="31">
        <v>9</v>
      </c>
      <c r="N11" s="23"/>
    </row>
    <row r="12" spans="1:14" x14ac:dyDescent="0.2">
      <c r="A12" s="25">
        <f t="shared" si="0"/>
        <v>9</v>
      </c>
      <c r="B12" s="29">
        <v>1</v>
      </c>
      <c r="C12" s="30">
        <v>6</v>
      </c>
      <c r="D12" s="30">
        <v>9</v>
      </c>
      <c r="E12" s="30">
        <v>6</v>
      </c>
      <c r="F12" s="30">
        <v>2</v>
      </c>
      <c r="G12" s="30">
        <v>8</v>
      </c>
      <c r="H12" s="30">
        <v>6</v>
      </c>
      <c r="I12" s="30">
        <v>3</v>
      </c>
      <c r="J12" s="30">
        <f>$I$1</f>
        <v>1000</v>
      </c>
      <c r="K12" s="31">
        <v>3</v>
      </c>
      <c r="N12" s="23"/>
    </row>
    <row r="13" spans="1:14" ht="13.5" thickBot="1" x14ac:dyDescent="0.25">
      <c r="A13" s="25">
        <f t="shared" si="0"/>
        <v>10</v>
      </c>
      <c r="B13" s="32">
        <v>6</v>
      </c>
      <c r="C13" s="33">
        <v>8</v>
      </c>
      <c r="D13" s="33">
        <v>2</v>
      </c>
      <c r="E13" s="33">
        <v>5</v>
      </c>
      <c r="F13" s="33">
        <v>6</v>
      </c>
      <c r="G13" s="33">
        <v>7</v>
      </c>
      <c r="H13" s="33">
        <v>7</v>
      </c>
      <c r="I13" s="33">
        <v>5</v>
      </c>
      <c r="J13" s="33">
        <v>7</v>
      </c>
      <c r="K13" s="34">
        <f>$I$1</f>
        <v>1000</v>
      </c>
      <c r="L13" s="2" t="s">
        <v>22</v>
      </c>
      <c r="N13" s="35" t="s">
        <v>5</v>
      </c>
    </row>
    <row r="14" spans="1:14" ht="13.5" thickBot="1" x14ac:dyDescent="0.25">
      <c r="B14" s="36">
        <v>1</v>
      </c>
      <c r="C14" s="36">
        <f>B$14+1</f>
        <v>2</v>
      </c>
      <c r="D14" s="36">
        <f t="shared" ref="D14:K14" si="1">C$14+1</f>
        <v>3</v>
      </c>
      <c r="E14" s="36">
        <f t="shared" si="1"/>
        <v>4</v>
      </c>
      <c r="F14" s="36">
        <f t="shared" si="1"/>
        <v>5</v>
      </c>
      <c r="G14" s="36">
        <f t="shared" si="1"/>
        <v>6</v>
      </c>
      <c r="H14" s="36">
        <f t="shared" si="1"/>
        <v>7</v>
      </c>
      <c r="I14" s="36">
        <f t="shared" si="1"/>
        <v>8</v>
      </c>
      <c r="J14" s="36">
        <f t="shared" si="1"/>
        <v>9</v>
      </c>
      <c r="K14" s="36">
        <f t="shared" si="1"/>
        <v>10</v>
      </c>
      <c r="L14" s="37">
        <f>SUMPRODUCT($B$4:$K$13,B15:K24)</f>
        <v>18</v>
      </c>
      <c r="N14" s="35" t="s">
        <v>23</v>
      </c>
    </row>
    <row r="15" spans="1:14" x14ac:dyDescent="0.2">
      <c r="A15" s="36">
        <v>1</v>
      </c>
      <c r="B15" s="38">
        <v>0</v>
      </c>
      <c r="C15" s="39">
        <v>0</v>
      </c>
      <c r="D15" s="39">
        <v>0</v>
      </c>
      <c r="E15" s="39">
        <v>0</v>
      </c>
      <c r="F15" s="39">
        <v>0</v>
      </c>
      <c r="G15" s="39">
        <v>1</v>
      </c>
      <c r="H15" s="39">
        <v>0</v>
      </c>
      <c r="I15" s="39">
        <v>0</v>
      </c>
      <c r="J15" s="39">
        <v>0</v>
      </c>
      <c r="K15" s="40">
        <v>0</v>
      </c>
      <c r="L15" s="41">
        <f>SUM(B15:K15)</f>
        <v>1</v>
      </c>
      <c r="N15" s="42">
        <f>MIN($L$14)</f>
        <v>18</v>
      </c>
    </row>
    <row r="16" spans="1:14" x14ac:dyDescent="0.2">
      <c r="A16" s="36">
        <f>$A15+1</f>
        <v>2</v>
      </c>
      <c r="B16" s="43">
        <v>0</v>
      </c>
      <c r="C16" s="44">
        <v>0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5">
        <v>0</v>
      </c>
      <c r="L16" s="41">
        <f t="shared" ref="L16:L24" si="2">SUM(B16:K16)</f>
        <v>1</v>
      </c>
      <c r="N16" s="42">
        <f>COUNT($B$15:$K$24)</f>
        <v>100</v>
      </c>
    </row>
    <row r="17" spans="1:14" x14ac:dyDescent="0.2">
      <c r="A17" s="36">
        <f t="shared" ref="A17:A24" si="3">$A16+1</f>
        <v>3</v>
      </c>
      <c r="B17" s="43">
        <v>0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1</v>
      </c>
      <c r="I17" s="44">
        <v>0</v>
      </c>
      <c r="J17" s="44">
        <v>0</v>
      </c>
      <c r="K17" s="45">
        <v>0</v>
      </c>
      <c r="L17" s="41">
        <f t="shared" si="2"/>
        <v>1</v>
      </c>
      <c r="N17" s="42" t="b">
        <f t="array" ref="N17">$B$25:$J$25=1</f>
        <v>1</v>
      </c>
    </row>
    <row r="18" spans="1:14" x14ac:dyDescent="0.2">
      <c r="A18" s="36">
        <f t="shared" si="3"/>
        <v>4</v>
      </c>
      <c r="B18" s="43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5">
        <v>1</v>
      </c>
      <c r="L18" s="41">
        <f t="shared" si="2"/>
        <v>1</v>
      </c>
      <c r="N18" s="42" t="b">
        <f t="array" ref="N18">$L$15:$L$24=1</f>
        <v>1</v>
      </c>
    </row>
    <row r="19" spans="1:14" x14ac:dyDescent="0.2">
      <c r="A19" s="36">
        <f t="shared" si="3"/>
        <v>5</v>
      </c>
      <c r="B19" s="43">
        <v>0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1</v>
      </c>
      <c r="K19" s="45">
        <v>0</v>
      </c>
      <c r="L19" s="41">
        <f t="shared" si="2"/>
        <v>1</v>
      </c>
      <c r="N19" s="42">
        <f>{32767;32767;0.000001;0.01;TRUE;FALSE;TRUE;1;1;1;0.0001;TRUE}</f>
        <v>32767</v>
      </c>
    </row>
    <row r="20" spans="1:14" x14ac:dyDescent="0.2">
      <c r="A20" s="36">
        <f t="shared" si="3"/>
        <v>6</v>
      </c>
      <c r="B20" s="43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1</v>
      </c>
      <c r="J20" s="44">
        <v>0</v>
      </c>
      <c r="K20" s="45">
        <v>0</v>
      </c>
      <c r="L20" s="41">
        <f t="shared" si="2"/>
        <v>1</v>
      </c>
      <c r="N20" s="42">
        <f>{0;0;2;100;0;FALSE;TRUE;0.075;0;0;FALSE;30}</f>
        <v>0</v>
      </c>
    </row>
    <row r="21" spans="1:14" x14ac:dyDescent="0.2">
      <c r="A21" s="36">
        <f t="shared" si="3"/>
        <v>7</v>
      </c>
      <c r="B21" s="43">
        <v>0</v>
      </c>
      <c r="C21" s="44">
        <v>1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5">
        <v>0</v>
      </c>
      <c r="L21" s="41">
        <f t="shared" si="2"/>
        <v>1</v>
      </c>
      <c r="N21" s="23"/>
    </row>
    <row r="22" spans="1:14" x14ac:dyDescent="0.2">
      <c r="A22" s="36">
        <f t="shared" si="3"/>
        <v>8</v>
      </c>
      <c r="B22" s="43">
        <v>0</v>
      </c>
      <c r="C22" s="44">
        <v>0</v>
      </c>
      <c r="D22" s="44">
        <v>0</v>
      </c>
      <c r="E22" s="44">
        <v>0</v>
      </c>
      <c r="F22" s="44">
        <v>1</v>
      </c>
      <c r="G22" s="44">
        <v>0</v>
      </c>
      <c r="H22" s="44">
        <v>0</v>
      </c>
      <c r="I22" s="44">
        <v>0</v>
      </c>
      <c r="J22" s="44">
        <v>0</v>
      </c>
      <c r="K22" s="45">
        <v>0</v>
      </c>
      <c r="L22" s="41">
        <f t="shared" si="2"/>
        <v>1</v>
      </c>
      <c r="N22" s="23"/>
    </row>
    <row r="23" spans="1:14" x14ac:dyDescent="0.2">
      <c r="A23" s="36">
        <f t="shared" si="3"/>
        <v>9</v>
      </c>
      <c r="B23" s="43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5">
        <v>0</v>
      </c>
      <c r="L23" s="41">
        <f t="shared" si="2"/>
        <v>1</v>
      </c>
      <c r="N23" s="23"/>
    </row>
    <row r="24" spans="1:14" ht="13.5" thickBot="1" x14ac:dyDescent="0.25">
      <c r="A24" s="36">
        <f t="shared" si="3"/>
        <v>10</v>
      </c>
      <c r="B24" s="46">
        <v>0</v>
      </c>
      <c r="C24" s="47">
        <v>0</v>
      </c>
      <c r="D24" s="47">
        <v>1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8">
        <v>0</v>
      </c>
      <c r="L24" s="41">
        <f t="shared" si="2"/>
        <v>1</v>
      </c>
      <c r="N24" s="23"/>
    </row>
    <row r="25" spans="1:14" x14ac:dyDescent="0.2">
      <c r="B25" s="49">
        <f>SUM(B15:B24)</f>
        <v>1</v>
      </c>
      <c r="C25" s="49">
        <f t="shared" ref="C25:J25" si="4">SUM(C15:C24)</f>
        <v>1</v>
      </c>
      <c r="D25" s="49">
        <f t="shared" si="4"/>
        <v>1</v>
      </c>
      <c r="E25" s="49">
        <f t="shared" si="4"/>
        <v>1</v>
      </c>
      <c r="F25" s="49">
        <f t="shared" si="4"/>
        <v>1</v>
      </c>
      <c r="G25" s="49">
        <f t="shared" si="4"/>
        <v>1</v>
      </c>
      <c r="H25" s="49">
        <f t="shared" si="4"/>
        <v>1</v>
      </c>
      <c r="I25" s="49">
        <f t="shared" si="4"/>
        <v>1</v>
      </c>
      <c r="J25" s="49">
        <f t="shared" si="4"/>
        <v>1</v>
      </c>
      <c r="N25" s="23"/>
    </row>
    <row r="26" spans="1:14" x14ac:dyDescent="0.2">
      <c r="B26" t="s">
        <v>24</v>
      </c>
      <c r="D26" t="s">
        <v>25</v>
      </c>
      <c r="F26" t="s">
        <v>27</v>
      </c>
      <c r="J26" s="1" t="s">
        <v>26</v>
      </c>
      <c r="N26" s="23"/>
    </row>
    <row r="27" spans="1:14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50"/>
    </row>
  </sheetData>
  <conditionalFormatting sqref="B15:K24">
    <cfRule type="cellIs" dxfId="3" priority="1" operator="equal">
      <formula>1</formula>
    </cfRule>
  </conditionalFormatting>
  <pageMargins left="0.5" right="0.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Normal="100" workbookViewId="0"/>
  </sheetViews>
  <sheetFormatPr defaultRowHeight="12.75" x14ac:dyDescent="0.2"/>
  <sheetData>
    <row r="1" spans="1:11" ht="13.5" x14ac:dyDescent="0.25">
      <c r="A1" s="24">
        <v>41736</v>
      </c>
      <c r="B1" s="36" t="s">
        <v>28</v>
      </c>
      <c r="C1" s="36" t="s">
        <v>29</v>
      </c>
      <c r="K1" s="23"/>
    </row>
    <row r="2" spans="1:11" x14ac:dyDescent="0.2">
      <c r="A2" s="51">
        <v>1</v>
      </c>
      <c r="B2" s="3">
        <v>0</v>
      </c>
      <c r="C2" s="3">
        <v>1</v>
      </c>
      <c r="K2" s="23"/>
    </row>
    <row r="3" spans="1:11" x14ac:dyDescent="0.2">
      <c r="A3" s="51">
        <v>2</v>
      </c>
      <c r="B3" s="3">
        <v>1</v>
      </c>
      <c r="C3" s="3">
        <v>1</v>
      </c>
      <c r="K3" s="23"/>
    </row>
    <row r="4" spans="1:11" x14ac:dyDescent="0.2">
      <c r="A4" s="51">
        <v>3</v>
      </c>
      <c r="B4" s="3">
        <v>0</v>
      </c>
      <c r="C4" s="3">
        <v>0</v>
      </c>
      <c r="K4" s="23"/>
    </row>
    <row r="5" spans="1:11" x14ac:dyDescent="0.2">
      <c r="A5" s="51">
        <v>4</v>
      </c>
      <c r="B5" s="3">
        <v>1</v>
      </c>
      <c r="C5" s="3">
        <v>0</v>
      </c>
      <c r="K5" s="23"/>
    </row>
    <row r="6" spans="1:11" x14ac:dyDescent="0.2">
      <c r="K6" s="23"/>
    </row>
    <row r="7" spans="1:11" x14ac:dyDescent="0.2">
      <c r="A7" s="9" t="s">
        <v>35</v>
      </c>
      <c r="B7" s="52">
        <v>1</v>
      </c>
      <c r="C7" s="52">
        <v>2</v>
      </c>
      <c r="D7" s="52">
        <v>3</v>
      </c>
      <c r="E7" s="52">
        <v>4</v>
      </c>
      <c r="K7" s="23"/>
    </row>
    <row r="8" spans="1:11" x14ac:dyDescent="0.2">
      <c r="A8" s="51">
        <v>1</v>
      </c>
      <c r="B8" s="60">
        <v>-1</v>
      </c>
      <c r="C8" s="44">
        <f>SQRT((B2-B3)^2+(C2-C3)^2)</f>
        <v>1</v>
      </c>
      <c r="D8" s="44">
        <f>SQRT((B2-B4)^2+(C2-C4)^2)</f>
        <v>1</v>
      </c>
      <c r="E8" s="44">
        <f>SQRT((B2-B5)^2+(C2-C5)^2)</f>
        <v>1.4142135623730951</v>
      </c>
      <c r="K8" s="23"/>
    </row>
    <row r="9" spans="1:11" x14ac:dyDescent="0.2">
      <c r="A9" s="51">
        <v>2</v>
      </c>
      <c r="B9" s="54">
        <f>C8</f>
        <v>1</v>
      </c>
      <c r="C9" s="60">
        <v>-1</v>
      </c>
      <c r="D9" s="44">
        <f>SQRT((B3-B4)^2+(C3-C4)^2)</f>
        <v>1.4142135623730951</v>
      </c>
      <c r="E9" s="44">
        <f>SQRT((B3-B5)^2+(C3-C5)^2)</f>
        <v>1</v>
      </c>
      <c r="K9" s="23"/>
    </row>
    <row r="10" spans="1:11" x14ac:dyDescent="0.2">
      <c r="A10" s="51">
        <v>3</v>
      </c>
      <c r="B10" s="54">
        <f>D8</f>
        <v>1</v>
      </c>
      <c r="C10" s="54">
        <f>D9</f>
        <v>1.4142135623730951</v>
      </c>
      <c r="D10" s="60">
        <v>-1</v>
      </c>
      <c r="E10" s="44">
        <f>SQRT((B4-B5)^2+(C4-C5)^2)</f>
        <v>1</v>
      </c>
      <c r="K10" s="23"/>
    </row>
    <row r="11" spans="1:11" x14ac:dyDescent="0.2">
      <c r="A11" s="51">
        <v>4</v>
      </c>
      <c r="B11" s="54">
        <f>E8</f>
        <v>1.4142135623730951</v>
      </c>
      <c r="C11" s="54">
        <f>E9</f>
        <v>1</v>
      </c>
      <c r="D11" s="54">
        <f>E10</f>
        <v>1</v>
      </c>
      <c r="E11" s="60">
        <v>-1</v>
      </c>
      <c r="K11" s="23"/>
    </row>
    <row r="12" spans="1:11" ht="13.5" thickBot="1" x14ac:dyDescent="0.25">
      <c r="K12" s="23"/>
    </row>
    <row r="13" spans="1:11" ht="13.5" thickBot="1" x14ac:dyDescent="0.25">
      <c r="A13" s="9" t="s">
        <v>35</v>
      </c>
      <c r="B13" s="53">
        <v>-1</v>
      </c>
      <c r="C13" s="53">
        <f>ROUND(100*C8,0)</f>
        <v>100</v>
      </c>
      <c r="D13" s="53">
        <f>ROUND(100*D8,0)</f>
        <v>100</v>
      </c>
      <c r="E13" s="53">
        <f>ROUND(100*E8,0)</f>
        <v>141</v>
      </c>
      <c r="G13" s="55" t="s">
        <v>30</v>
      </c>
      <c r="H13" s="57" t="s">
        <v>34</v>
      </c>
      <c r="K13" s="23"/>
    </row>
    <row r="14" spans="1:11" x14ac:dyDescent="0.2">
      <c r="B14" s="53">
        <f>ROUND(100*B9,0)</f>
        <v>100</v>
      </c>
      <c r="C14" s="53">
        <v>-1</v>
      </c>
      <c r="D14" s="53">
        <f>ROUND(100*D9,0)</f>
        <v>141</v>
      </c>
      <c r="E14" s="53">
        <f>ROUND(100*E9,0)</f>
        <v>100</v>
      </c>
      <c r="G14" s="56" t="s">
        <v>31</v>
      </c>
      <c r="K14" s="23"/>
    </row>
    <row r="15" spans="1:11" x14ac:dyDescent="0.2">
      <c r="B15" s="53">
        <f>ROUND(100*B10,0)</f>
        <v>100</v>
      </c>
      <c r="C15" s="53">
        <f>ROUND(100*C10,0)</f>
        <v>141</v>
      </c>
      <c r="D15" s="53">
        <v>-1</v>
      </c>
      <c r="E15" s="53">
        <f>ROUND(100*E10,0)</f>
        <v>100</v>
      </c>
      <c r="G15" s="56" t="s">
        <v>32</v>
      </c>
      <c r="H15" s="1" t="s">
        <v>47</v>
      </c>
      <c r="K15" s="23"/>
    </row>
    <row r="16" spans="1:11" x14ac:dyDescent="0.2">
      <c r="B16" s="53">
        <f>ROUND(100*B11,0)</f>
        <v>141</v>
      </c>
      <c r="C16" s="53">
        <f>ROUND(100*C11,0)</f>
        <v>100</v>
      </c>
      <c r="D16" s="53">
        <f>ROUND(100*D11,0)</f>
        <v>100</v>
      </c>
      <c r="E16" s="53">
        <v>-1</v>
      </c>
      <c r="G16" s="56" t="s">
        <v>33</v>
      </c>
      <c r="H16" s="1" t="s">
        <v>48</v>
      </c>
      <c r="K16" s="23"/>
    </row>
    <row r="17" spans="1:11" ht="13.5" thickBot="1" x14ac:dyDescent="0.25">
      <c r="K17" s="23"/>
    </row>
    <row r="18" spans="1:11" ht="13.5" thickBot="1" x14ac:dyDescent="0.25">
      <c r="A18" s="9" t="s">
        <v>36</v>
      </c>
      <c r="B18" s="53">
        <v>0</v>
      </c>
      <c r="C18" s="53">
        <v>0</v>
      </c>
      <c r="D18" s="53">
        <v>1</v>
      </c>
      <c r="E18" s="53">
        <v>0</v>
      </c>
      <c r="F18" s="9" t="s">
        <v>37</v>
      </c>
      <c r="G18" s="14">
        <f>SUMPRODUCT(B8:E11,B18:E21)</f>
        <v>4</v>
      </c>
      <c r="K18" s="23"/>
    </row>
    <row r="19" spans="1:11" x14ac:dyDescent="0.2">
      <c r="B19" s="53">
        <v>1</v>
      </c>
      <c r="C19" s="53">
        <v>0</v>
      </c>
      <c r="D19" s="53">
        <v>0</v>
      </c>
      <c r="E19" s="53">
        <v>0</v>
      </c>
      <c r="K19" s="23"/>
    </row>
    <row r="20" spans="1:11" x14ac:dyDescent="0.2">
      <c r="B20" s="53">
        <v>0</v>
      </c>
      <c r="C20" s="53">
        <v>0</v>
      </c>
      <c r="D20" s="53">
        <v>0</v>
      </c>
      <c r="E20" s="53">
        <v>1</v>
      </c>
      <c r="K20" s="23"/>
    </row>
    <row r="21" spans="1:11" x14ac:dyDescent="0.2">
      <c r="B21" s="53">
        <v>0</v>
      </c>
      <c r="C21" s="53">
        <v>1</v>
      </c>
      <c r="D21" s="53">
        <v>0</v>
      </c>
      <c r="E21" s="53">
        <v>0</v>
      </c>
      <c r="K21" s="23"/>
    </row>
    <row r="22" spans="1:11" x14ac:dyDescent="0.2">
      <c r="K22" s="23"/>
    </row>
    <row r="23" spans="1:11" x14ac:dyDescent="0.2">
      <c r="K23" s="23"/>
    </row>
    <row r="24" spans="1:11" x14ac:dyDescent="0.2">
      <c r="K24" s="23"/>
    </row>
    <row r="25" spans="1:11" x14ac:dyDescent="0.2">
      <c r="K25" s="23"/>
    </row>
    <row r="26" spans="1:11" x14ac:dyDescent="0.2">
      <c r="K26" s="23"/>
    </row>
    <row r="27" spans="1:11" x14ac:dyDescent="0.2">
      <c r="K27" s="23"/>
    </row>
    <row r="28" spans="1:11" x14ac:dyDescent="0.2">
      <c r="K28" s="23"/>
    </row>
    <row r="29" spans="1:11" x14ac:dyDescent="0.2">
      <c r="K29" s="23"/>
    </row>
    <row r="30" spans="1:11" x14ac:dyDescent="0.2">
      <c r="K30" s="23"/>
    </row>
    <row r="31" spans="1:11" x14ac:dyDescent="0.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50"/>
    </row>
  </sheetData>
  <conditionalFormatting sqref="B18:E21">
    <cfRule type="cellIs" dxfId="2" priority="1" stopIfTrue="1" operator="equal">
      <formula>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zoomScaleNormal="100" workbookViewId="0"/>
  </sheetViews>
  <sheetFormatPr defaultColWidth="7.33203125" defaultRowHeight="12.75" x14ac:dyDescent="0.2"/>
  <cols>
    <col min="1" max="1" width="9.33203125" customWidth="1"/>
  </cols>
  <sheetData>
    <row r="1" spans="1:14" ht="13.5" x14ac:dyDescent="0.25">
      <c r="A1" s="24">
        <v>41736</v>
      </c>
      <c r="B1" s="36" t="s">
        <v>28</v>
      </c>
      <c r="C1" s="36" t="s">
        <v>29</v>
      </c>
      <c r="N1" s="23"/>
    </row>
    <row r="2" spans="1:14" x14ac:dyDescent="0.2">
      <c r="A2" s="51">
        <v>1</v>
      </c>
      <c r="B2" s="3">
        <v>0</v>
      </c>
      <c r="C2" s="3">
        <v>2</v>
      </c>
      <c r="N2" s="23"/>
    </row>
    <row r="3" spans="1:14" x14ac:dyDescent="0.2">
      <c r="A3" s="51">
        <v>2</v>
      </c>
      <c r="B3" s="3">
        <v>1</v>
      </c>
      <c r="C3" s="3">
        <v>2</v>
      </c>
      <c r="N3" s="23"/>
    </row>
    <row r="4" spans="1:14" x14ac:dyDescent="0.2">
      <c r="A4" s="51">
        <v>3</v>
      </c>
      <c r="B4" s="3">
        <v>2</v>
      </c>
      <c r="C4" s="3">
        <v>2</v>
      </c>
      <c r="N4" s="23"/>
    </row>
    <row r="5" spans="1:14" x14ac:dyDescent="0.2">
      <c r="A5" s="51">
        <v>4</v>
      </c>
      <c r="B5" s="3">
        <v>0</v>
      </c>
      <c r="C5" s="3">
        <v>1</v>
      </c>
      <c r="N5" s="23"/>
    </row>
    <row r="6" spans="1:14" x14ac:dyDescent="0.2">
      <c r="A6" s="51">
        <v>5</v>
      </c>
      <c r="B6" s="3">
        <v>1</v>
      </c>
      <c r="C6" s="3">
        <v>1</v>
      </c>
      <c r="N6" s="23"/>
    </row>
    <row r="7" spans="1:14" x14ac:dyDescent="0.2">
      <c r="A7" s="51">
        <v>6</v>
      </c>
      <c r="B7" s="3">
        <v>2</v>
      </c>
      <c r="C7" s="3">
        <v>1</v>
      </c>
      <c r="N7" s="23"/>
    </row>
    <row r="8" spans="1:14" x14ac:dyDescent="0.2">
      <c r="A8" s="51">
        <v>7</v>
      </c>
      <c r="B8" s="3">
        <v>0</v>
      </c>
      <c r="C8" s="3">
        <v>0</v>
      </c>
      <c r="N8" s="23"/>
    </row>
    <row r="9" spans="1:14" x14ac:dyDescent="0.2">
      <c r="A9" s="51">
        <v>8</v>
      </c>
      <c r="B9" s="3">
        <v>1</v>
      </c>
      <c r="C9" s="3">
        <v>0</v>
      </c>
      <c r="N9" s="23"/>
    </row>
    <row r="10" spans="1:14" x14ac:dyDescent="0.2">
      <c r="A10" s="51">
        <v>9</v>
      </c>
      <c r="B10" s="3">
        <v>2</v>
      </c>
      <c r="C10" s="3">
        <v>0</v>
      </c>
      <c r="N10" s="23"/>
    </row>
    <row r="11" spans="1:14" x14ac:dyDescent="0.2">
      <c r="N11" s="23"/>
    </row>
    <row r="12" spans="1:14" x14ac:dyDescent="0.2">
      <c r="A12" s="9" t="s">
        <v>35</v>
      </c>
      <c r="B12" s="52">
        <v>1</v>
      </c>
      <c r="C12" s="52">
        <v>2</v>
      </c>
      <c r="D12" s="52">
        <v>3</v>
      </c>
      <c r="E12" s="52">
        <v>4</v>
      </c>
      <c r="F12" s="52">
        <v>5</v>
      </c>
      <c r="G12" s="52">
        <v>6</v>
      </c>
      <c r="H12" s="52">
        <v>7</v>
      </c>
      <c r="I12" s="52">
        <v>8</v>
      </c>
      <c r="J12" s="52">
        <v>9</v>
      </c>
      <c r="K12" s="52"/>
      <c r="L12" s="52"/>
      <c r="M12" s="52"/>
      <c r="N12" s="23"/>
    </row>
    <row r="13" spans="1:14" x14ac:dyDescent="0.2">
      <c r="A13" s="51">
        <v>1</v>
      </c>
      <c r="B13" s="60">
        <v>-1</v>
      </c>
      <c r="C13" s="54">
        <f>B14</f>
        <v>1</v>
      </c>
      <c r="D13" s="54">
        <f>B15</f>
        <v>2</v>
      </c>
      <c r="E13" s="54">
        <f>B16</f>
        <v>1</v>
      </c>
      <c r="F13" s="54">
        <f>B17</f>
        <v>1.4142135623730951</v>
      </c>
      <c r="G13" s="54">
        <f>B18</f>
        <v>2.2360679774997898</v>
      </c>
      <c r="H13" s="54">
        <f>B19</f>
        <v>2</v>
      </c>
      <c r="I13" s="54">
        <f>B20</f>
        <v>2.2360679774997898</v>
      </c>
      <c r="J13" s="54">
        <f>B21</f>
        <v>2.8284271247461903</v>
      </c>
      <c r="N13" s="23"/>
    </row>
    <row r="14" spans="1:14" x14ac:dyDescent="0.2">
      <c r="A14" s="51">
        <v>2</v>
      </c>
      <c r="B14" s="44">
        <f>SQRT((B$2-B3)^2+(C$2-C3)^2)</f>
        <v>1</v>
      </c>
      <c r="C14" s="60">
        <v>-1</v>
      </c>
      <c r="D14" s="54">
        <f>C15</f>
        <v>1</v>
      </c>
      <c r="E14" s="54">
        <f>C16</f>
        <v>1.4142135623730951</v>
      </c>
      <c r="F14" s="54">
        <f>C17</f>
        <v>1</v>
      </c>
      <c r="G14" s="54">
        <f>C18</f>
        <v>1.4142135623730951</v>
      </c>
      <c r="H14" s="54">
        <f>C19</f>
        <v>2.2360679774997898</v>
      </c>
      <c r="I14" s="54">
        <f>C20</f>
        <v>2</v>
      </c>
      <c r="J14" s="54">
        <f>C21</f>
        <v>2.2360679774997898</v>
      </c>
      <c r="N14" s="23"/>
    </row>
    <row r="15" spans="1:14" x14ac:dyDescent="0.2">
      <c r="A15" s="51">
        <v>3</v>
      </c>
      <c r="B15" s="44">
        <f t="shared" ref="B15:B21" si="0">SQRT((B$2-B4)^2+(C$2-C4)^2)</f>
        <v>2</v>
      </c>
      <c r="C15" s="44">
        <f>SQRT((B$3-B4)^2+(C$3-C4)^2)</f>
        <v>1</v>
      </c>
      <c r="D15" s="60">
        <v>-1</v>
      </c>
      <c r="E15" s="54">
        <f>D16</f>
        <v>2.2360679774997898</v>
      </c>
      <c r="F15" s="54">
        <f>D17</f>
        <v>1.4142135623730951</v>
      </c>
      <c r="G15" s="54">
        <f>D18</f>
        <v>1</v>
      </c>
      <c r="H15" s="54">
        <f>D19</f>
        <v>2.8284271247461903</v>
      </c>
      <c r="I15" s="54">
        <f>D20</f>
        <v>2.2360679774997898</v>
      </c>
      <c r="J15" s="54">
        <f>D21</f>
        <v>2</v>
      </c>
      <c r="N15" s="23"/>
    </row>
    <row r="16" spans="1:14" x14ac:dyDescent="0.2">
      <c r="A16" s="59">
        <v>4</v>
      </c>
      <c r="B16" s="44">
        <f t="shared" si="0"/>
        <v>1</v>
      </c>
      <c r="C16" s="44">
        <f t="shared" ref="C16:C21" si="1">SQRT((B$3-B5)^2+(C$3-C5)^2)</f>
        <v>1.4142135623730951</v>
      </c>
      <c r="D16" s="44">
        <f t="shared" ref="D16:D21" si="2">SQRT((B$4-B5)^2+(C$4-C5)^2)</f>
        <v>2.2360679774997898</v>
      </c>
      <c r="E16" s="60">
        <v>-1</v>
      </c>
      <c r="F16" s="54">
        <f>E17</f>
        <v>1</v>
      </c>
      <c r="G16" s="54">
        <f>E18</f>
        <v>2</v>
      </c>
      <c r="H16" s="54">
        <f>E19</f>
        <v>1</v>
      </c>
      <c r="I16" s="54">
        <f>E20</f>
        <v>1.4142135623730951</v>
      </c>
      <c r="J16" s="54">
        <f>E21</f>
        <v>2.2360679774997898</v>
      </c>
      <c r="N16" s="23"/>
    </row>
    <row r="17" spans="1:14" x14ac:dyDescent="0.2">
      <c r="A17" s="59">
        <v>5</v>
      </c>
      <c r="B17" s="44">
        <f t="shared" si="0"/>
        <v>1.4142135623730951</v>
      </c>
      <c r="C17" s="44">
        <f t="shared" si="1"/>
        <v>1</v>
      </c>
      <c r="D17" s="44">
        <f t="shared" si="2"/>
        <v>1.4142135623730951</v>
      </c>
      <c r="E17" s="44">
        <f>SQRT((B$5-B6)^2+(C$5-C6)^2)</f>
        <v>1</v>
      </c>
      <c r="F17" s="60">
        <v>-1</v>
      </c>
      <c r="G17" s="54">
        <f>F18</f>
        <v>1</v>
      </c>
      <c r="H17" s="54">
        <f>F19</f>
        <v>1.4142135623730951</v>
      </c>
      <c r="I17" s="54">
        <f>F20</f>
        <v>1</v>
      </c>
      <c r="J17" s="54">
        <f>F21</f>
        <v>1.4142135623730951</v>
      </c>
      <c r="N17" s="23"/>
    </row>
    <row r="18" spans="1:14" x14ac:dyDescent="0.2">
      <c r="A18" s="59">
        <v>6</v>
      </c>
      <c r="B18" s="44">
        <f t="shared" si="0"/>
        <v>2.2360679774997898</v>
      </c>
      <c r="C18" s="44">
        <f t="shared" si="1"/>
        <v>1.4142135623730951</v>
      </c>
      <c r="D18" s="44">
        <f t="shared" si="2"/>
        <v>1</v>
      </c>
      <c r="E18" s="44">
        <f>SQRT((B$5-B7)^2+(C$5-C7)^2)</f>
        <v>2</v>
      </c>
      <c r="F18" s="44">
        <f>SQRT((B$6-B7)^2+(C$6-C7)^2)</f>
        <v>1</v>
      </c>
      <c r="G18" s="60">
        <v>-1</v>
      </c>
      <c r="H18" s="54">
        <f>G19</f>
        <v>2.2360679774997898</v>
      </c>
      <c r="I18" s="54">
        <f>G20</f>
        <v>1.4142135623730951</v>
      </c>
      <c r="J18" s="54">
        <f>G21</f>
        <v>1</v>
      </c>
      <c r="N18" s="23"/>
    </row>
    <row r="19" spans="1:14" x14ac:dyDescent="0.2">
      <c r="A19" s="59">
        <v>7</v>
      </c>
      <c r="B19" s="44">
        <f t="shared" si="0"/>
        <v>2</v>
      </c>
      <c r="C19" s="44">
        <f t="shared" si="1"/>
        <v>2.2360679774997898</v>
      </c>
      <c r="D19" s="44">
        <f t="shared" si="2"/>
        <v>2.8284271247461903</v>
      </c>
      <c r="E19" s="44">
        <f>SQRT((B$5-B8)^2+(C$5-C8)^2)</f>
        <v>1</v>
      </c>
      <c r="F19" s="44">
        <f>SQRT((B$6-B8)^2+(C$6-C8)^2)</f>
        <v>1.4142135623730951</v>
      </c>
      <c r="G19" s="44">
        <f>SQRT((B$7-B8)^2+(C$7-C8)^2)</f>
        <v>2.2360679774997898</v>
      </c>
      <c r="H19" s="60">
        <v>-1</v>
      </c>
      <c r="I19" s="54">
        <f>H20</f>
        <v>1</v>
      </c>
      <c r="J19" s="54">
        <f>H21</f>
        <v>2</v>
      </c>
      <c r="N19" s="23"/>
    </row>
    <row r="20" spans="1:14" x14ac:dyDescent="0.2">
      <c r="A20" s="59">
        <v>8</v>
      </c>
      <c r="B20" s="44">
        <f t="shared" si="0"/>
        <v>2.2360679774997898</v>
      </c>
      <c r="C20" s="44">
        <f t="shared" si="1"/>
        <v>2</v>
      </c>
      <c r="D20" s="44">
        <f t="shared" si="2"/>
        <v>2.2360679774997898</v>
      </c>
      <c r="E20" s="44">
        <f>SQRT((B$5-B9)^2+(C$5-C9)^2)</f>
        <v>1.4142135623730951</v>
      </c>
      <c r="F20" s="44">
        <f>SQRT((B$6-B9)^2+(C$6-C9)^2)</f>
        <v>1</v>
      </c>
      <c r="G20" s="44">
        <f>SQRT((B$7-B9)^2+(C$7-C9)^2)</f>
        <v>1.4142135623730951</v>
      </c>
      <c r="H20" s="44">
        <f>SQRT((B$8-B9)^2+(C$8-C9)^2)</f>
        <v>1</v>
      </c>
      <c r="I20" s="60">
        <v>-1</v>
      </c>
      <c r="J20" s="54">
        <f>I21</f>
        <v>1</v>
      </c>
      <c r="N20" s="23"/>
    </row>
    <row r="21" spans="1:14" x14ac:dyDescent="0.2">
      <c r="A21" s="59">
        <v>9</v>
      </c>
      <c r="B21" s="44">
        <f t="shared" si="0"/>
        <v>2.8284271247461903</v>
      </c>
      <c r="C21" s="44">
        <f t="shared" si="1"/>
        <v>2.2360679774997898</v>
      </c>
      <c r="D21" s="44">
        <f t="shared" si="2"/>
        <v>2</v>
      </c>
      <c r="E21" s="44">
        <f>SQRT((B$5-B10)^2+(C$5-C10)^2)</f>
        <v>2.2360679774997898</v>
      </c>
      <c r="F21" s="44">
        <f>SQRT((B$6-B10)^2+(C$6-C10)^2)</f>
        <v>1.4142135623730951</v>
      </c>
      <c r="G21" s="44">
        <f>SQRT((B$7-B10)^2+(C$7-C10)^2)</f>
        <v>1</v>
      </c>
      <c r="H21" s="44">
        <f>SQRT((B$8-B10)^2+(C$8-C10)^2)</f>
        <v>2</v>
      </c>
      <c r="I21" s="44">
        <f>SQRT((B$9-B112)^2+(C$9-C10)^2)</f>
        <v>1</v>
      </c>
      <c r="J21" s="60">
        <v>-1</v>
      </c>
      <c r="N21" s="23"/>
    </row>
    <row r="22" spans="1:14" x14ac:dyDescent="0.2">
      <c r="A22" s="59"/>
      <c r="N22" s="23"/>
    </row>
    <row r="23" spans="1:14" x14ac:dyDescent="0.2">
      <c r="A23" s="9" t="s">
        <v>35</v>
      </c>
      <c r="B23" s="53">
        <v>-1</v>
      </c>
      <c r="C23" s="53">
        <f>ROUND(100*C13,0)</f>
        <v>100</v>
      </c>
      <c r="D23" s="53">
        <f t="shared" ref="D23:J23" si="3">ROUND(100*D13,0)</f>
        <v>200</v>
      </c>
      <c r="E23" s="53">
        <f t="shared" si="3"/>
        <v>100</v>
      </c>
      <c r="F23" s="53">
        <f t="shared" si="3"/>
        <v>141</v>
      </c>
      <c r="G23" s="53">
        <f t="shared" si="3"/>
        <v>224</v>
      </c>
      <c r="H23" s="53">
        <f t="shared" si="3"/>
        <v>200</v>
      </c>
      <c r="I23" s="53">
        <f t="shared" si="3"/>
        <v>224</v>
      </c>
      <c r="J23" s="53">
        <f t="shared" si="3"/>
        <v>283</v>
      </c>
      <c r="N23" s="23"/>
    </row>
    <row r="24" spans="1:14" x14ac:dyDescent="0.2">
      <c r="B24" s="53">
        <f>ROUND(100*B14,0)</f>
        <v>100</v>
      </c>
      <c r="C24" s="53">
        <v>-1</v>
      </c>
      <c r="D24" s="53">
        <f t="shared" ref="D24:J24" si="4">ROUND(100*D14,0)</f>
        <v>100</v>
      </c>
      <c r="E24" s="53">
        <f t="shared" si="4"/>
        <v>141</v>
      </c>
      <c r="F24" s="53">
        <f t="shared" si="4"/>
        <v>100</v>
      </c>
      <c r="G24" s="53">
        <f t="shared" si="4"/>
        <v>141</v>
      </c>
      <c r="H24" s="53">
        <f t="shared" si="4"/>
        <v>224</v>
      </c>
      <c r="I24" s="53">
        <f t="shared" si="4"/>
        <v>200</v>
      </c>
      <c r="J24" s="53">
        <f t="shared" si="4"/>
        <v>224</v>
      </c>
      <c r="N24" s="23"/>
    </row>
    <row r="25" spans="1:14" x14ac:dyDescent="0.2">
      <c r="B25" s="53">
        <f t="shared" ref="B25:C31" si="5">ROUND(100*B15,0)</f>
        <v>200</v>
      </c>
      <c r="C25" s="53">
        <f t="shared" si="5"/>
        <v>100</v>
      </c>
      <c r="D25" s="53">
        <v>-1</v>
      </c>
      <c r="E25" s="53">
        <f t="shared" ref="E25:J25" si="6">ROUND(100*E15,0)</f>
        <v>224</v>
      </c>
      <c r="F25" s="53">
        <f t="shared" si="6"/>
        <v>141</v>
      </c>
      <c r="G25" s="53">
        <f t="shared" si="6"/>
        <v>100</v>
      </c>
      <c r="H25" s="53">
        <f t="shared" si="6"/>
        <v>283</v>
      </c>
      <c r="I25" s="53">
        <f t="shared" si="6"/>
        <v>224</v>
      </c>
      <c r="J25" s="53">
        <f t="shared" si="6"/>
        <v>200</v>
      </c>
      <c r="N25" s="23"/>
    </row>
    <row r="26" spans="1:14" x14ac:dyDescent="0.2">
      <c r="B26" s="53">
        <f t="shared" si="5"/>
        <v>100</v>
      </c>
      <c r="C26" s="53">
        <f t="shared" ref="C26:C31" si="7">ROUND(100*C16,0)</f>
        <v>141</v>
      </c>
      <c r="D26" s="53">
        <f t="shared" ref="D26:J26" si="8">ROUND(100*D16,0)</f>
        <v>224</v>
      </c>
      <c r="E26" s="53">
        <v>-1</v>
      </c>
      <c r="F26" s="53">
        <f t="shared" si="8"/>
        <v>100</v>
      </c>
      <c r="G26" s="53">
        <f t="shared" si="8"/>
        <v>200</v>
      </c>
      <c r="H26" s="53">
        <f t="shared" si="8"/>
        <v>100</v>
      </c>
      <c r="I26" s="53">
        <f t="shared" si="8"/>
        <v>141</v>
      </c>
      <c r="J26" s="53">
        <f t="shared" si="8"/>
        <v>224</v>
      </c>
      <c r="N26" s="23"/>
    </row>
    <row r="27" spans="1:14" x14ac:dyDescent="0.2">
      <c r="B27" s="53">
        <f t="shared" si="5"/>
        <v>141</v>
      </c>
      <c r="C27" s="53">
        <f t="shared" si="7"/>
        <v>100</v>
      </c>
      <c r="D27" s="53">
        <f t="shared" ref="D27:J27" si="9">ROUND(100*D17,0)</f>
        <v>141</v>
      </c>
      <c r="E27" s="53">
        <f t="shared" si="9"/>
        <v>100</v>
      </c>
      <c r="F27" s="53">
        <v>-1</v>
      </c>
      <c r="G27" s="53">
        <f t="shared" si="9"/>
        <v>100</v>
      </c>
      <c r="H27" s="53">
        <f t="shared" si="9"/>
        <v>141</v>
      </c>
      <c r="I27" s="53">
        <f t="shared" si="9"/>
        <v>100</v>
      </c>
      <c r="J27" s="53">
        <f t="shared" si="9"/>
        <v>141</v>
      </c>
      <c r="N27" s="23"/>
    </row>
    <row r="28" spans="1:14" x14ac:dyDescent="0.2">
      <c r="B28" s="53">
        <f t="shared" si="5"/>
        <v>224</v>
      </c>
      <c r="C28" s="53">
        <f t="shared" si="7"/>
        <v>141</v>
      </c>
      <c r="D28" s="53">
        <f t="shared" ref="D28:J28" si="10">ROUND(100*D18,0)</f>
        <v>100</v>
      </c>
      <c r="E28" s="53">
        <f t="shared" si="10"/>
        <v>200</v>
      </c>
      <c r="F28" s="53">
        <f t="shared" si="10"/>
        <v>100</v>
      </c>
      <c r="G28" s="53">
        <v>-1</v>
      </c>
      <c r="H28" s="53">
        <f t="shared" si="10"/>
        <v>224</v>
      </c>
      <c r="I28" s="53">
        <f t="shared" si="10"/>
        <v>141</v>
      </c>
      <c r="J28" s="53">
        <f t="shared" si="10"/>
        <v>100</v>
      </c>
      <c r="N28" s="23"/>
    </row>
    <row r="29" spans="1:14" x14ac:dyDescent="0.2">
      <c r="B29" s="53">
        <f t="shared" si="5"/>
        <v>200</v>
      </c>
      <c r="C29" s="53">
        <f t="shared" si="7"/>
        <v>224</v>
      </c>
      <c r="D29" s="53">
        <f t="shared" ref="D29:J29" si="11">ROUND(100*D19,0)</f>
        <v>283</v>
      </c>
      <c r="E29" s="53">
        <f t="shared" si="11"/>
        <v>100</v>
      </c>
      <c r="F29" s="53">
        <f t="shared" si="11"/>
        <v>141</v>
      </c>
      <c r="G29" s="53">
        <f t="shared" si="11"/>
        <v>224</v>
      </c>
      <c r="H29" s="53">
        <v>-1</v>
      </c>
      <c r="I29" s="53">
        <f t="shared" si="11"/>
        <v>100</v>
      </c>
      <c r="J29" s="53">
        <f t="shared" si="11"/>
        <v>200</v>
      </c>
      <c r="N29" s="23"/>
    </row>
    <row r="30" spans="1:14" x14ac:dyDescent="0.2">
      <c r="B30" s="53">
        <f t="shared" si="5"/>
        <v>224</v>
      </c>
      <c r="C30" s="53">
        <f t="shared" si="7"/>
        <v>200</v>
      </c>
      <c r="D30" s="53">
        <f t="shared" ref="D30:J30" si="12">ROUND(100*D20,0)</f>
        <v>224</v>
      </c>
      <c r="E30" s="53">
        <f t="shared" si="12"/>
        <v>141</v>
      </c>
      <c r="F30" s="53">
        <f t="shared" si="12"/>
        <v>100</v>
      </c>
      <c r="G30" s="53">
        <f t="shared" si="12"/>
        <v>141</v>
      </c>
      <c r="H30" s="53">
        <f t="shared" si="12"/>
        <v>100</v>
      </c>
      <c r="I30" s="53">
        <v>-1</v>
      </c>
      <c r="J30" s="53">
        <f t="shared" si="12"/>
        <v>100</v>
      </c>
      <c r="N30" s="23"/>
    </row>
    <row r="31" spans="1:14" x14ac:dyDescent="0.2">
      <c r="B31" s="53">
        <f t="shared" si="5"/>
        <v>283</v>
      </c>
      <c r="C31" s="53">
        <f t="shared" si="7"/>
        <v>224</v>
      </c>
      <c r="D31" s="53">
        <f t="shared" ref="D31:I31" si="13">ROUND(100*D21,0)</f>
        <v>200</v>
      </c>
      <c r="E31" s="53">
        <f t="shared" si="13"/>
        <v>224</v>
      </c>
      <c r="F31" s="53">
        <f t="shared" si="13"/>
        <v>141</v>
      </c>
      <c r="G31" s="53">
        <f t="shared" si="13"/>
        <v>100</v>
      </c>
      <c r="H31" s="53">
        <f t="shared" si="13"/>
        <v>200</v>
      </c>
      <c r="I31" s="53">
        <f t="shared" si="13"/>
        <v>100</v>
      </c>
      <c r="J31" s="53">
        <v>-1</v>
      </c>
      <c r="N31" s="23"/>
    </row>
    <row r="32" spans="1:14" ht="13.5" thickBot="1" x14ac:dyDescent="0.25">
      <c r="N32" s="23"/>
    </row>
    <row r="33" spans="1:14" ht="13.5" thickBot="1" x14ac:dyDescent="0.25">
      <c r="A33" s="9" t="s">
        <v>36</v>
      </c>
      <c r="B33" s="53">
        <v>0</v>
      </c>
      <c r="C33" s="53">
        <v>0</v>
      </c>
      <c r="D33" s="53">
        <v>0</v>
      </c>
      <c r="E33" s="53">
        <v>1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6" t="s">
        <v>38</v>
      </c>
      <c r="L33" s="57" t="s">
        <v>46</v>
      </c>
      <c r="N33" s="23"/>
    </row>
    <row r="34" spans="1:14" ht="13.5" thickBot="1" x14ac:dyDescent="0.25">
      <c r="B34" s="53">
        <v>1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6" t="s">
        <v>31</v>
      </c>
      <c r="N34" s="23"/>
    </row>
    <row r="35" spans="1:14" ht="13.5" thickBot="1" x14ac:dyDescent="0.25">
      <c r="B35" s="53">
        <v>0</v>
      </c>
      <c r="C35" s="53">
        <v>0</v>
      </c>
      <c r="D35" s="53">
        <v>0</v>
      </c>
      <c r="E35" s="53">
        <v>0</v>
      </c>
      <c r="F35" s="53">
        <v>1</v>
      </c>
      <c r="G35" s="53">
        <v>0</v>
      </c>
      <c r="H35" s="53">
        <v>0</v>
      </c>
      <c r="I35" s="53">
        <v>0</v>
      </c>
      <c r="J35" s="53">
        <v>0</v>
      </c>
      <c r="K35" s="55" t="s">
        <v>39</v>
      </c>
      <c r="L35" s="9" t="s">
        <v>37</v>
      </c>
      <c r="M35" s="14">
        <f>SUMPRODUCT(B13:J21,B33:J41)</f>
        <v>9.4142135623730958</v>
      </c>
      <c r="N35" s="23"/>
    </row>
    <row r="36" spans="1:14" x14ac:dyDescent="0.2">
      <c r="B36" s="53">
        <v>0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1</v>
      </c>
      <c r="I36" s="53">
        <v>0</v>
      </c>
      <c r="J36" s="53">
        <v>0</v>
      </c>
      <c r="K36" s="56" t="s">
        <v>40</v>
      </c>
      <c r="N36" s="23"/>
    </row>
    <row r="37" spans="1:14" x14ac:dyDescent="0.2">
      <c r="B37" s="53">
        <v>0</v>
      </c>
      <c r="C37" s="53">
        <v>1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6" t="s">
        <v>41</v>
      </c>
      <c r="N37" s="23"/>
    </row>
    <row r="38" spans="1:14" x14ac:dyDescent="0.2">
      <c r="B38" s="53">
        <v>0</v>
      </c>
      <c r="C38" s="53">
        <v>0</v>
      </c>
      <c r="D38" s="53">
        <v>1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6" t="s">
        <v>42</v>
      </c>
      <c r="N38" s="23"/>
    </row>
    <row r="39" spans="1:14" x14ac:dyDescent="0.2">
      <c r="B39" s="53">
        <v>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1</v>
      </c>
      <c r="J39" s="53">
        <v>0</v>
      </c>
      <c r="K39" s="61" t="s">
        <v>43</v>
      </c>
      <c r="N39" s="23"/>
    </row>
    <row r="40" spans="1:14" x14ac:dyDescent="0.2">
      <c r="B40" s="53">
        <v>0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1</v>
      </c>
      <c r="K40" s="61" t="s">
        <v>44</v>
      </c>
      <c r="N40" s="23"/>
    </row>
    <row r="41" spans="1:14" x14ac:dyDescent="0.2">
      <c r="B41" s="53">
        <v>0</v>
      </c>
      <c r="C41" s="53">
        <v>0</v>
      </c>
      <c r="D41" s="53">
        <v>0</v>
      </c>
      <c r="E41" s="53">
        <v>0</v>
      </c>
      <c r="F41" s="53">
        <v>0</v>
      </c>
      <c r="G41" s="53">
        <v>1</v>
      </c>
      <c r="H41" s="53">
        <v>0</v>
      </c>
      <c r="I41" s="53">
        <v>0</v>
      </c>
      <c r="J41" s="53">
        <v>0</v>
      </c>
      <c r="K41" s="61" t="s">
        <v>45</v>
      </c>
      <c r="N41" s="23"/>
    </row>
    <row r="42" spans="1:14" x14ac:dyDescent="0.2">
      <c r="N42" s="23"/>
    </row>
    <row r="43" spans="1:14" x14ac:dyDescent="0.2">
      <c r="N43" s="23"/>
    </row>
    <row r="44" spans="1:14" x14ac:dyDescent="0.2">
      <c r="N44" s="23"/>
    </row>
    <row r="45" spans="1:14" x14ac:dyDescent="0.2">
      <c r="N45" s="23"/>
    </row>
    <row r="46" spans="1:14" x14ac:dyDescent="0.2">
      <c r="N46" s="23"/>
    </row>
    <row r="47" spans="1:14" x14ac:dyDescent="0.2">
      <c r="N47" s="23"/>
    </row>
    <row r="48" spans="1:14" x14ac:dyDescent="0.2">
      <c r="N48" s="23"/>
    </row>
    <row r="49" spans="1:14" x14ac:dyDescent="0.2">
      <c r="N49" s="23"/>
    </row>
    <row r="50" spans="1:14" x14ac:dyDescent="0.2">
      <c r="N50" s="23"/>
    </row>
    <row r="51" spans="1:14" x14ac:dyDescent="0.2">
      <c r="N51" s="23"/>
    </row>
    <row r="52" spans="1:14" x14ac:dyDescent="0.2">
      <c r="N52" s="23"/>
    </row>
    <row r="53" spans="1:14" x14ac:dyDescent="0.2">
      <c r="N53" s="23"/>
    </row>
    <row r="54" spans="1:14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50"/>
    </row>
  </sheetData>
  <conditionalFormatting sqref="B33:J41">
    <cfRule type="cellIs" dxfId="1" priority="1" stopIfTrue="1" operator="equal">
      <formula>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zoomScaleNormal="100" workbookViewId="0"/>
  </sheetViews>
  <sheetFormatPr defaultColWidth="7.33203125" defaultRowHeight="12.75" x14ac:dyDescent="0.2"/>
  <cols>
    <col min="1" max="1" width="9.33203125" customWidth="1"/>
  </cols>
  <sheetData>
    <row r="1" spans="1:14" ht="13.5" x14ac:dyDescent="0.25">
      <c r="A1" s="24">
        <v>41736</v>
      </c>
      <c r="B1" s="36" t="s">
        <v>28</v>
      </c>
      <c r="C1" s="36" t="s">
        <v>29</v>
      </c>
      <c r="N1" s="23"/>
    </row>
    <row r="2" spans="1:14" x14ac:dyDescent="0.2">
      <c r="A2" s="51">
        <v>1</v>
      </c>
      <c r="B2" s="3">
        <v>0</v>
      </c>
      <c r="C2" s="3">
        <v>2</v>
      </c>
      <c r="N2" s="23"/>
    </row>
    <row r="3" spans="1:14" x14ac:dyDescent="0.2">
      <c r="A3" s="51">
        <v>2</v>
      </c>
      <c r="B3" s="3">
        <v>1</v>
      </c>
      <c r="C3" s="3">
        <v>2</v>
      </c>
      <c r="N3" s="23"/>
    </row>
    <row r="4" spans="1:14" x14ac:dyDescent="0.2">
      <c r="A4" s="51">
        <v>3</v>
      </c>
      <c r="B4" s="3">
        <v>2</v>
      </c>
      <c r="C4" s="3">
        <v>2</v>
      </c>
      <c r="N4" s="23"/>
    </row>
    <row r="5" spans="1:14" x14ac:dyDescent="0.2">
      <c r="A5" s="51">
        <v>4</v>
      </c>
      <c r="B5" s="3">
        <v>0</v>
      </c>
      <c r="C5" s="3">
        <v>1</v>
      </c>
      <c r="N5" s="23"/>
    </row>
    <row r="6" spans="1:14" x14ac:dyDescent="0.2">
      <c r="A6" s="51">
        <v>5</v>
      </c>
      <c r="B6" s="3">
        <v>1</v>
      </c>
      <c r="C6" s="3">
        <v>1</v>
      </c>
      <c r="N6" s="23"/>
    </row>
    <row r="7" spans="1:14" x14ac:dyDescent="0.2">
      <c r="A7" s="51">
        <v>6</v>
      </c>
      <c r="B7" s="3">
        <v>2</v>
      </c>
      <c r="C7" s="3">
        <v>1</v>
      </c>
      <c r="N7" s="23"/>
    </row>
    <row r="8" spans="1:14" x14ac:dyDescent="0.2">
      <c r="A8" s="51">
        <v>7</v>
      </c>
      <c r="B8" s="3">
        <v>0</v>
      </c>
      <c r="C8" s="3">
        <v>0</v>
      </c>
      <c r="N8" s="23"/>
    </row>
    <row r="9" spans="1:14" x14ac:dyDescent="0.2">
      <c r="A9" s="51">
        <v>8</v>
      </c>
      <c r="B9" s="3">
        <v>1</v>
      </c>
      <c r="C9" s="3">
        <v>0</v>
      </c>
      <c r="N9" s="23"/>
    </row>
    <row r="10" spans="1:14" x14ac:dyDescent="0.2">
      <c r="A10" s="51">
        <v>9</v>
      </c>
      <c r="B10" s="3">
        <v>2</v>
      </c>
      <c r="C10" s="3">
        <v>0</v>
      </c>
      <c r="N10" s="23"/>
    </row>
    <row r="11" spans="1:14" x14ac:dyDescent="0.2">
      <c r="N11" s="23"/>
    </row>
    <row r="12" spans="1:14" x14ac:dyDescent="0.2">
      <c r="A12" s="9" t="s">
        <v>35</v>
      </c>
      <c r="B12" s="52">
        <v>1</v>
      </c>
      <c r="C12" s="52">
        <v>2</v>
      </c>
      <c r="D12" s="52">
        <v>3</v>
      </c>
      <c r="E12" s="52">
        <v>4</v>
      </c>
      <c r="F12" s="52">
        <v>5</v>
      </c>
      <c r="G12" s="52">
        <v>6</v>
      </c>
      <c r="H12" s="52">
        <v>7</v>
      </c>
      <c r="I12" s="52">
        <v>8</v>
      </c>
      <c r="J12" s="52">
        <v>9</v>
      </c>
      <c r="K12" s="52"/>
      <c r="L12" s="52"/>
      <c r="M12" s="52"/>
      <c r="N12" s="23"/>
    </row>
    <row r="13" spans="1:14" x14ac:dyDescent="0.2">
      <c r="A13" s="51">
        <v>1</v>
      </c>
      <c r="B13" s="60">
        <v>-1</v>
      </c>
      <c r="C13" s="54">
        <f>B14</f>
        <v>1</v>
      </c>
      <c r="D13" s="54">
        <f>B15</f>
        <v>2</v>
      </c>
      <c r="E13" s="54">
        <f>B16</f>
        <v>1</v>
      </c>
      <c r="F13" s="54">
        <f>B17</f>
        <v>2</v>
      </c>
      <c r="G13" s="54">
        <f>B18</f>
        <v>3</v>
      </c>
      <c r="H13" s="54">
        <f>B19</f>
        <v>2</v>
      </c>
      <c r="I13" s="54">
        <f>B20</f>
        <v>3</v>
      </c>
      <c r="J13" s="54">
        <f>B21</f>
        <v>4</v>
      </c>
      <c r="N13" s="23"/>
    </row>
    <row r="14" spans="1:14" x14ac:dyDescent="0.2">
      <c r="A14" s="51">
        <v>2</v>
      </c>
      <c r="B14" s="44">
        <v>1</v>
      </c>
      <c r="C14" s="60">
        <v>-1</v>
      </c>
      <c r="D14" s="54">
        <f>C15</f>
        <v>1</v>
      </c>
      <c r="E14" s="54">
        <f>C16</f>
        <v>2</v>
      </c>
      <c r="F14" s="54">
        <f>C17</f>
        <v>1</v>
      </c>
      <c r="G14" s="54">
        <f>C18</f>
        <v>2</v>
      </c>
      <c r="H14" s="54">
        <f>C19</f>
        <v>3</v>
      </c>
      <c r="I14" s="54">
        <f>C20</f>
        <v>2</v>
      </c>
      <c r="J14" s="54">
        <f>C21</f>
        <v>3</v>
      </c>
      <c r="N14" s="23"/>
    </row>
    <row r="15" spans="1:14" x14ac:dyDescent="0.2">
      <c r="A15" s="51">
        <v>3</v>
      </c>
      <c r="B15" s="44">
        <v>2</v>
      </c>
      <c r="C15" s="44">
        <v>1</v>
      </c>
      <c r="D15" s="60">
        <v>-1</v>
      </c>
      <c r="E15" s="54">
        <f>D16</f>
        <v>3</v>
      </c>
      <c r="F15" s="54">
        <f>D17</f>
        <v>2</v>
      </c>
      <c r="G15" s="54">
        <f>D18</f>
        <v>1</v>
      </c>
      <c r="H15" s="54">
        <f>D19</f>
        <v>4</v>
      </c>
      <c r="I15" s="54">
        <f>D20</f>
        <v>3</v>
      </c>
      <c r="J15" s="54">
        <f>D21</f>
        <v>2</v>
      </c>
      <c r="N15" s="23"/>
    </row>
    <row r="16" spans="1:14" x14ac:dyDescent="0.2">
      <c r="A16" s="59">
        <v>4</v>
      </c>
      <c r="B16" s="44">
        <v>1</v>
      </c>
      <c r="C16" s="44">
        <v>2</v>
      </c>
      <c r="D16" s="44">
        <v>3</v>
      </c>
      <c r="E16" s="60">
        <v>-1</v>
      </c>
      <c r="F16" s="54">
        <f>E17</f>
        <v>1</v>
      </c>
      <c r="G16" s="54">
        <f>E18</f>
        <v>2</v>
      </c>
      <c r="H16" s="54">
        <f>E19</f>
        <v>1</v>
      </c>
      <c r="I16" s="54">
        <f>E20</f>
        <v>2</v>
      </c>
      <c r="J16" s="54">
        <f>E21</f>
        <v>3</v>
      </c>
      <c r="N16" s="23"/>
    </row>
    <row r="17" spans="1:14" x14ac:dyDescent="0.2">
      <c r="A17" s="59">
        <v>5</v>
      </c>
      <c r="B17" s="44">
        <v>2</v>
      </c>
      <c r="C17" s="44">
        <v>1</v>
      </c>
      <c r="D17" s="44">
        <v>2</v>
      </c>
      <c r="E17" s="44">
        <v>1</v>
      </c>
      <c r="F17" s="60">
        <v>-1</v>
      </c>
      <c r="G17" s="54">
        <f>F18</f>
        <v>1</v>
      </c>
      <c r="H17" s="54">
        <f>F19</f>
        <v>2</v>
      </c>
      <c r="I17" s="54">
        <f>F20</f>
        <v>1</v>
      </c>
      <c r="J17" s="54">
        <f>F21</f>
        <v>2</v>
      </c>
      <c r="N17" s="23"/>
    </row>
    <row r="18" spans="1:14" x14ac:dyDescent="0.2">
      <c r="A18" s="59">
        <v>6</v>
      </c>
      <c r="B18" s="44">
        <v>3</v>
      </c>
      <c r="C18" s="44">
        <v>2</v>
      </c>
      <c r="D18" s="44">
        <v>1</v>
      </c>
      <c r="E18" s="44">
        <v>2</v>
      </c>
      <c r="F18" s="44">
        <v>1</v>
      </c>
      <c r="G18" s="60">
        <v>-1</v>
      </c>
      <c r="H18" s="54">
        <f>G19</f>
        <v>3</v>
      </c>
      <c r="I18" s="54">
        <f>G20</f>
        <v>2</v>
      </c>
      <c r="J18" s="54">
        <f>G21</f>
        <v>1</v>
      </c>
      <c r="N18" s="23"/>
    </row>
    <row r="19" spans="1:14" x14ac:dyDescent="0.2">
      <c r="A19" s="59">
        <v>7</v>
      </c>
      <c r="B19" s="44">
        <v>2</v>
      </c>
      <c r="C19" s="44">
        <v>3</v>
      </c>
      <c r="D19" s="44">
        <v>4</v>
      </c>
      <c r="E19" s="44">
        <v>1</v>
      </c>
      <c r="F19" s="44">
        <v>2</v>
      </c>
      <c r="G19" s="44">
        <v>3</v>
      </c>
      <c r="H19" s="60">
        <v>-1</v>
      </c>
      <c r="I19" s="54">
        <f>H20</f>
        <v>1</v>
      </c>
      <c r="J19" s="54">
        <f>H21</f>
        <v>2</v>
      </c>
      <c r="N19" s="23"/>
    </row>
    <row r="20" spans="1:14" x14ac:dyDescent="0.2">
      <c r="A20" s="59">
        <v>8</v>
      </c>
      <c r="B20" s="44">
        <v>3</v>
      </c>
      <c r="C20" s="44">
        <v>2</v>
      </c>
      <c r="D20" s="44">
        <v>3</v>
      </c>
      <c r="E20" s="44">
        <v>2</v>
      </c>
      <c r="F20" s="44">
        <v>1</v>
      </c>
      <c r="G20" s="44">
        <v>2</v>
      </c>
      <c r="H20" s="44">
        <v>1</v>
      </c>
      <c r="I20" s="60">
        <v>-1</v>
      </c>
      <c r="J20" s="54">
        <f>I21</f>
        <v>1</v>
      </c>
      <c r="N20" s="23"/>
    </row>
    <row r="21" spans="1:14" x14ac:dyDescent="0.2">
      <c r="A21" s="59">
        <v>9</v>
      </c>
      <c r="B21" s="44">
        <v>4</v>
      </c>
      <c r="C21" s="44">
        <v>3</v>
      </c>
      <c r="D21" s="44">
        <v>2</v>
      </c>
      <c r="E21" s="44">
        <v>3</v>
      </c>
      <c r="F21" s="44">
        <v>2</v>
      </c>
      <c r="G21" s="44">
        <v>1</v>
      </c>
      <c r="H21" s="44">
        <v>2</v>
      </c>
      <c r="I21" s="44">
        <v>1</v>
      </c>
      <c r="J21" s="60">
        <v>-1</v>
      </c>
      <c r="N21" s="23"/>
    </row>
    <row r="22" spans="1:14" x14ac:dyDescent="0.2">
      <c r="A22" s="59"/>
      <c r="N22" s="23"/>
    </row>
    <row r="23" spans="1:14" x14ac:dyDescent="0.2">
      <c r="A23" s="9" t="s">
        <v>35</v>
      </c>
      <c r="B23" s="53">
        <v>-1</v>
      </c>
      <c r="C23" s="53">
        <f>C13</f>
        <v>1</v>
      </c>
      <c r="D23" s="53">
        <f t="shared" ref="D23:J30" si="0">D13</f>
        <v>2</v>
      </c>
      <c r="E23" s="53">
        <f t="shared" si="0"/>
        <v>1</v>
      </c>
      <c r="F23" s="53">
        <f t="shared" si="0"/>
        <v>2</v>
      </c>
      <c r="G23" s="53">
        <f t="shared" si="0"/>
        <v>3</v>
      </c>
      <c r="H23" s="53">
        <f t="shared" si="0"/>
        <v>2</v>
      </c>
      <c r="I23" s="53">
        <f t="shared" si="0"/>
        <v>3</v>
      </c>
      <c r="J23" s="53">
        <f t="shared" si="0"/>
        <v>4</v>
      </c>
      <c r="N23" s="23"/>
    </row>
    <row r="24" spans="1:14" x14ac:dyDescent="0.2">
      <c r="B24" s="53">
        <f>B14</f>
        <v>1</v>
      </c>
      <c r="C24" s="53">
        <v>-1</v>
      </c>
      <c r="D24" s="53">
        <f t="shared" si="0"/>
        <v>1</v>
      </c>
      <c r="E24" s="53">
        <f t="shared" si="0"/>
        <v>2</v>
      </c>
      <c r="F24" s="53">
        <f t="shared" si="0"/>
        <v>1</v>
      </c>
      <c r="G24" s="53">
        <f t="shared" si="0"/>
        <v>2</v>
      </c>
      <c r="H24" s="53">
        <f t="shared" si="0"/>
        <v>3</v>
      </c>
      <c r="I24" s="53">
        <f t="shared" si="0"/>
        <v>2</v>
      </c>
      <c r="J24" s="53">
        <f t="shared" si="0"/>
        <v>3</v>
      </c>
      <c r="N24" s="23"/>
    </row>
    <row r="25" spans="1:14" x14ac:dyDescent="0.2">
      <c r="B25" s="53">
        <f t="shared" ref="B25:C31" si="1">B15</f>
        <v>2</v>
      </c>
      <c r="C25" s="53">
        <f t="shared" si="1"/>
        <v>1</v>
      </c>
      <c r="D25" s="53">
        <v>-1</v>
      </c>
      <c r="E25" s="53">
        <f t="shared" si="0"/>
        <v>3</v>
      </c>
      <c r="F25" s="53">
        <f t="shared" si="0"/>
        <v>2</v>
      </c>
      <c r="G25" s="53">
        <f t="shared" si="0"/>
        <v>1</v>
      </c>
      <c r="H25" s="53">
        <f t="shared" si="0"/>
        <v>4</v>
      </c>
      <c r="I25" s="53">
        <f t="shared" si="0"/>
        <v>3</v>
      </c>
      <c r="J25" s="53">
        <f t="shared" si="0"/>
        <v>2</v>
      </c>
      <c r="N25" s="23"/>
    </row>
    <row r="26" spans="1:14" x14ac:dyDescent="0.2">
      <c r="B26" s="53">
        <f t="shared" si="1"/>
        <v>1</v>
      </c>
      <c r="C26" s="53">
        <f t="shared" si="1"/>
        <v>2</v>
      </c>
      <c r="D26" s="53">
        <f t="shared" ref="D26:D31" si="2">D16</f>
        <v>3</v>
      </c>
      <c r="E26" s="53">
        <v>-1</v>
      </c>
      <c r="F26" s="53">
        <f t="shared" si="0"/>
        <v>1</v>
      </c>
      <c r="G26" s="53">
        <f t="shared" si="0"/>
        <v>2</v>
      </c>
      <c r="H26" s="53">
        <f t="shared" si="0"/>
        <v>1</v>
      </c>
      <c r="I26" s="53">
        <f t="shared" si="0"/>
        <v>2</v>
      </c>
      <c r="J26" s="53">
        <f t="shared" si="0"/>
        <v>3</v>
      </c>
      <c r="N26" s="23"/>
    </row>
    <row r="27" spans="1:14" x14ac:dyDescent="0.2">
      <c r="B27" s="53">
        <f t="shared" si="1"/>
        <v>2</v>
      </c>
      <c r="C27" s="53">
        <f t="shared" si="1"/>
        <v>1</v>
      </c>
      <c r="D27" s="53">
        <f t="shared" si="2"/>
        <v>2</v>
      </c>
      <c r="E27" s="53">
        <f>E17</f>
        <v>1</v>
      </c>
      <c r="F27" s="53">
        <v>-1</v>
      </c>
      <c r="G27" s="53">
        <f t="shared" si="0"/>
        <v>1</v>
      </c>
      <c r="H27" s="53">
        <f t="shared" si="0"/>
        <v>2</v>
      </c>
      <c r="I27" s="53">
        <f t="shared" si="0"/>
        <v>1</v>
      </c>
      <c r="J27" s="53">
        <f t="shared" si="0"/>
        <v>2</v>
      </c>
      <c r="N27" s="23"/>
    </row>
    <row r="28" spans="1:14" x14ac:dyDescent="0.2">
      <c r="B28" s="53">
        <f t="shared" si="1"/>
        <v>3</v>
      </c>
      <c r="C28" s="53">
        <f t="shared" si="1"/>
        <v>2</v>
      </c>
      <c r="D28" s="53">
        <f t="shared" si="2"/>
        <v>1</v>
      </c>
      <c r="E28" s="53">
        <f>E18</f>
        <v>2</v>
      </c>
      <c r="F28" s="53">
        <f>F18</f>
        <v>1</v>
      </c>
      <c r="G28" s="53">
        <v>-1</v>
      </c>
      <c r="H28" s="53">
        <f t="shared" si="0"/>
        <v>3</v>
      </c>
      <c r="I28" s="53">
        <f t="shared" si="0"/>
        <v>2</v>
      </c>
      <c r="J28" s="53">
        <f t="shared" si="0"/>
        <v>1</v>
      </c>
      <c r="N28" s="23"/>
    </row>
    <row r="29" spans="1:14" x14ac:dyDescent="0.2">
      <c r="B29" s="53">
        <f t="shared" si="1"/>
        <v>2</v>
      </c>
      <c r="C29" s="53">
        <f t="shared" si="1"/>
        <v>3</v>
      </c>
      <c r="D29" s="53">
        <f t="shared" si="2"/>
        <v>4</v>
      </c>
      <c r="E29" s="53">
        <f>E19</f>
        <v>1</v>
      </c>
      <c r="F29" s="53">
        <f>F19</f>
        <v>2</v>
      </c>
      <c r="G29" s="53">
        <f>G19</f>
        <v>3</v>
      </c>
      <c r="H29" s="53">
        <v>-1</v>
      </c>
      <c r="I29" s="53">
        <f t="shared" si="0"/>
        <v>1</v>
      </c>
      <c r="J29" s="53">
        <f t="shared" si="0"/>
        <v>2</v>
      </c>
      <c r="N29" s="23"/>
    </row>
    <row r="30" spans="1:14" x14ac:dyDescent="0.2">
      <c r="B30" s="53">
        <f t="shared" si="1"/>
        <v>3</v>
      </c>
      <c r="C30" s="53">
        <f t="shared" si="1"/>
        <v>2</v>
      </c>
      <c r="D30" s="53">
        <f t="shared" si="2"/>
        <v>3</v>
      </c>
      <c r="E30" s="53">
        <f>E20</f>
        <v>2</v>
      </c>
      <c r="F30" s="53">
        <f>F20</f>
        <v>1</v>
      </c>
      <c r="G30" s="53">
        <f>G20</f>
        <v>2</v>
      </c>
      <c r="H30" s="53">
        <f>H20</f>
        <v>1</v>
      </c>
      <c r="I30" s="53">
        <v>-1</v>
      </c>
      <c r="J30" s="53">
        <f t="shared" si="0"/>
        <v>1</v>
      </c>
      <c r="N30" s="23"/>
    </row>
    <row r="31" spans="1:14" x14ac:dyDescent="0.2">
      <c r="B31" s="53">
        <f t="shared" si="1"/>
        <v>4</v>
      </c>
      <c r="C31" s="53">
        <f t="shared" si="1"/>
        <v>3</v>
      </c>
      <c r="D31" s="53">
        <f t="shared" si="2"/>
        <v>2</v>
      </c>
      <c r="E31" s="53">
        <f>E21</f>
        <v>3</v>
      </c>
      <c r="F31" s="53">
        <f>F21</f>
        <v>2</v>
      </c>
      <c r="G31" s="53">
        <f>G21</f>
        <v>1</v>
      </c>
      <c r="H31" s="53">
        <f>H21</f>
        <v>2</v>
      </c>
      <c r="I31" s="53">
        <f>I21</f>
        <v>1</v>
      </c>
      <c r="J31" s="53">
        <v>-1</v>
      </c>
      <c r="N31" s="23"/>
    </row>
    <row r="32" spans="1:14" ht="13.5" thickBot="1" x14ac:dyDescent="0.25">
      <c r="N32" s="23"/>
    </row>
    <row r="33" spans="1:14" ht="14.25" thickBot="1" x14ac:dyDescent="0.3">
      <c r="A33" s="9" t="s">
        <v>36</v>
      </c>
      <c r="B33" s="53">
        <v>0</v>
      </c>
      <c r="C33" s="53">
        <v>1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6" t="s">
        <v>50</v>
      </c>
      <c r="L33" s="22">
        <v>1</v>
      </c>
      <c r="M33" s="62" t="s">
        <v>54</v>
      </c>
      <c r="N33" s="63"/>
    </row>
    <row r="34" spans="1:14" ht="13.5" thickBot="1" x14ac:dyDescent="0.25">
      <c r="B34" s="53">
        <v>0</v>
      </c>
      <c r="C34" s="53">
        <v>0</v>
      </c>
      <c r="D34" s="53">
        <v>0</v>
      </c>
      <c r="E34" s="53">
        <v>0</v>
      </c>
      <c r="F34" s="53">
        <v>1</v>
      </c>
      <c r="G34" s="53">
        <v>0</v>
      </c>
      <c r="H34" s="53">
        <v>0</v>
      </c>
      <c r="I34" s="53">
        <v>0</v>
      </c>
      <c r="J34" s="53">
        <v>0</v>
      </c>
      <c r="K34" s="56" t="s">
        <v>51</v>
      </c>
      <c r="L34" s="22">
        <v>1</v>
      </c>
      <c r="N34" s="23"/>
    </row>
    <row r="35" spans="1:14" ht="13.5" thickBot="1" x14ac:dyDescent="0.25">
      <c r="B35" s="53">
        <v>1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5" t="s">
        <v>52</v>
      </c>
      <c r="L35" s="22">
        <v>2</v>
      </c>
      <c r="M35" s="9" t="s">
        <v>37</v>
      </c>
      <c r="N35" s="14">
        <f>SUMPRODUCT(B13:J21,B33:J41)</f>
        <v>10</v>
      </c>
    </row>
    <row r="36" spans="1:14" x14ac:dyDescent="0.2">
      <c r="B36" s="53">
        <v>0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1</v>
      </c>
      <c r="I36" s="53">
        <v>0</v>
      </c>
      <c r="J36" s="53">
        <v>0</v>
      </c>
      <c r="K36" s="56" t="s">
        <v>40</v>
      </c>
      <c r="L36" s="22">
        <v>1</v>
      </c>
      <c r="N36" s="23"/>
    </row>
    <row r="37" spans="1:14" x14ac:dyDescent="0.2">
      <c r="B37" s="53">
        <v>0</v>
      </c>
      <c r="C37" s="53">
        <v>0</v>
      </c>
      <c r="D37" s="53">
        <v>0</v>
      </c>
      <c r="E37" s="53">
        <v>1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6" t="s">
        <v>53</v>
      </c>
      <c r="L37" s="22">
        <v>1</v>
      </c>
      <c r="N37" s="23"/>
    </row>
    <row r="38" spans="1:14" x14ac:dyDescent="0.2">
      <c r="B38" s="53">
        <v>0</v>
      </c>
      <c r="C38" s="53">
        <v>0</v>
      </c>
      <c r="D38" s="53">
        <v>1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6" t="s">
        <v>42</v>
      </c>
      <c r="L38" s="22">
        <v>1</v>
      </c>
      <c r="N38" s="23"/>
    </row>
    <row r="39" spans="1:14" x14ac:dyDescent="0.2">
      <c r="B39" s="53">
        <v>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1</v>
      </c>
      <c r="J39" s="53">
        <v>0</v>
      </c>
      <c r="K39" s="61" t="s">
        <v>43</v>
      </c>
      <c r="L39" s="22">
        <v>1</v>
      </c>
      <c r="N39" s="23"/>
    </row>
    <row r="40" spans="1:14" x14ac:dyDescent="0.2">
      <c r="B40" s="53">
        <v>0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1</v>
      </c>
      <c r="K40" s="61" t="s">
        <v>44</v>
      </c>
      <c r="L40" s="22">
        <v>1</v>
      </c>
      <c r="N40" s="23"/>
    </row>
    <row r="41" spans="1:14" x14ac:dyDescent="0.2">
      <c r="B41" s="53">
        <v>0</v>
      </c>
      <c r="C41" s="53">
        <v>0</v>
      </c>
      <c r="D41" s="53">
        <v>0</v>
      </c>
      <c r="E41" s="53">
        <v>0</v>
      </c>
      <c r="F41" s="53">
        <v>0</v>
      </c>
      <c r="G41" s="53">
        <v>1</v>
      </c>
      <c r="H41" s="53">
        <v>0</v>
      </c>
      <c r="I41" s="53">
        <v>0</v>
      </c>
      <c r="J41" s="53">
        <v>0</v>
      </c>
      <c r="K41" s="61" t="s">
        <v>45</v>
      </c>
      <c r="L41" s="22">
        <v>1</v>
      </c>
      <c r="N41" s="23"/>
    </row>
    <row r="42" spans="1:14" x14ac:dyDescent="0.2">
      <c r="N42" s="23"/>
    </row>
    <row r="43" spans="1:14" x14ac:dyDescent="0.2">
      <c r="N43" s="23"/>
    </row>
    <row r="44" spans="1:14" x14ac:dyDescent="0.2">
      <c r="N44" s="23"/>
    </row>
    <row r="45" spans="1:14" x14ac:dyDescent="0.2">
      <c r="N45" s="23"/>
    </row>
    <row r="46" spans="1:14" x14ac:dyDescent="0.2">
      <c r="N46" s="23"/>
    </row>
    <row r="47" spans="1:14" x14ac:dyDescent="0.2">
      <c r="N47" s="23"/>
    </row>
    <row r="48" spans="1:14" x14ac:dyDescent="0.2">
      <c r="N48" s="23"/>
    </row>
    <row r="49" spans="1:14" x14ac:dyDescent="0.2">
      <c r="N49" s="23"/>
    </row>
    <row r="50" spans="1:14" x14ac:dyDescent="0.2">
      <c r="N50" s="23"/>
    </row>
    <row r="51" spans="1:14" x14ac:dyDescent="0.2">
      <c r="N51" s="23"/>
    </row>
    <row r="52" spans="1:14" x14ac:dyDescent="0.2">
      <c r="N52" s="23"/>
    </row>
    <row r="53" spans="1:14" x14ac:dyDescent="0.2">
      <c r="N53" s="23"/>
    </row>
    <row r="54" spans="1:14" x14ac:dyDescent="0.2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50"/>
    </row>
  </sheetData>
  <conditionalFormatting sqref="B33:J41 L33:L41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:H3"/>
  <sheetViews>
    <sheetView workbookViewId="0"/>
  </sheetViews>
  <sheetFormatPr defaultRowHeight="12.75" x14ac:dyDescent="0.2"/>
  <sheetData>
    <row r="2" spans="7:8" x14ac:dyDescent="0.2">
      <c r="G2" t="s">
        <v>49</v>
      </c>
    </row>
    <row r="3" spans="7:8" x14ac:dyDescent="0.2">
      <c r="G3" s="9" t="s">
        <v>55</v>
      </c>
      <c r="H3" s="58">
        <f>15^2</f>
        <v>225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TSP_data</vt:lpstr>
      <vt:lpstr>EiseltSandblom</vt:lpstr>
      <vt:lpstr>holes2x2</vt:lpstr>
      <vt:lpstr>holes3x3</vt:lpstr>
      <vt:lpstr>holes3x3taxi</vt:lpstr>
      <vt:lpstr>holes4x4-No</vt:lpstr>
      <vt:lpstr>TSP_data!a</vt:lpstr>
      <vt:lpstr>TSP_data!a_1</vt:lpstr>
    </vt:vector>
  </TitlesOfParts>
  <Company>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Casquilho</dc:creator>
  <cp:lastModifiedBy>MCasquilho</cp:lastModifiedBy>
  <dcterms:created xsi:type="dcterms:W3CDTF">2013-05-14T23:17:41Z</dcterms:created>
  <dcterms:modified xsi:type="dcterms:W3CDTF">2018-04-22T21:44:11Z</dcterms:modified>
</cp:coreProperties>
</file>