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0" yWindow="0" windowWidth="12570" windowHeight="8025" activeTab="1"/>
  </bookViews>
  <sheets>
    <sheet name="dietSolver" sheetId="1" r:id="rId1"/>
    <sheet name="dietMatrix" sheetId="2" r:id="rId2"/>
  </sheets>
  <definedNames>
    <definedName name="solver_adj" localSheetId="1" hidden="1">dietMatrix!$B$4:$AN$4</definedName>
    <definedName name="solver_adj" localSheetId="0" hidden="1">dietSolver!$A$4:$P$4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2</definedName>
    <definedName name="solver_eng" localSheetId="0" hidden="1">2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lhs1" localSheetId="1" hidden="1">dietMatrix!$AQ$7:$AQ$29</definedName>
    <definedName name="solver_lhs1" localSheetId="0" hidden="1">dietSolver!$S$14:$S$29</definedName>
    <definedName name="solver_lhs2" localSheetId="1" hidden="1">dietMatrix!$AQ$7:$AQ$13</definedName>
    <definedName name="solver_lhs2" localSheetId="0" hidden="1">dietSolver!$S$7:$S$13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1</definedName>
    <definedName name="solver_num" localSheetId="0" hidden="1">2</definedName>
    <definedName name="solver_nwt" localSheetId="1" hidden="1">1</definedName>
    <definedName name="solver_nwt" localSheetId="0" hidden="1">1</definedName>
    <definedName name="solver_opt" localSheetId="1" hidden="1">dietMatrix!$AQ$5</definedName>
    <definedName name="solver_opt" localSheetId="0" hidden="1">dietSolver!$S$5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el1" localSheetId="1" hidden="1">2</definedName>
    <definedName name="solver_rel1" localSheetId="0" hidden="1">1</definedName>
    <definedName name="solver_rel2" localSheetId="1" hidden="1">2</definedName>
    <definedName name="solver_rel2" localSheetId="0" hidden="1">2</definedName>
    <definedName name="solver_rhs1" localSheetId="1" hidden="1">dietMatrix!$AO$7:$AO$29</definedName>
    <definedName name="solver_rhs1" localSheetId="0" hidden="1">dietSolver!$R$14:$R$29</definedName>
    <definedName name="solver_rhs2" localSheetId="1" hidden="1">dietMatrix!$AO$7:$AO$13</definedName>
    <definedName name="solver_rhs2" localSheetId="0" hidden="1">dietSolver!$R$7:$R$13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2</definedName>
    <definedName name="solver_typ" localSheetId="0" hidden="1">2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</definedNames>
  <calcPr calcId="162913"/>
</workbook>
</file>

<file path=xl/calcChain.xml><?xml version="1.0" encoding="utf-8"?>
<calcChain xmlns="http://schemas.openxmlformats.org/spreadsheetml/2006/main">
  <c r="Q36" i="2" l="1"/>
  <c r="Q35" i="2"/>
  <c r="Q33" i="2"/>
  <c r="AQ5" i="2"/>
  <c r="Q32" i="2" s="1"/>
  <c r="AQ29" i="2"/>
  <c r="AQ28" i="2"/>
  <c r="AQ27" i="2"/>
  <c r="AQ26" i="2"/>
  <c r="AQ25" i="2"/>
  <c r="AQ24" i="2"/>
  <c r="AQ23" i="2"/>
  <c r="AQ22" i="2"/>
  <c r="AQ21" i="2"/>
  <c r="AQ20" i="2"/>
  <c r="AQ19" i="2"/>
  <c r="AQ18" i="2"/>
  <c r="AQ17" i="2"/>
  <c r="AQ16" i="2"/>
  <c r="AQ15" i="2"/>
  <c r="AQ14" i="2"/>
  <c r="AQ13" i="2"/>
  <c r="AQ12" i="2"/>
  <c r="AQ11" i="2"/>
  <c r="AQ10" i="2"/>
  <c r="AQ9" i="2"/>
  <c r="AQ8" i="2"/>
  <c r="AQ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D6" i="2"/>
  <c r="E6" i="2" s="1"/>
  <c r="F6" i="2" s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Q34" i="2" l="1"/>
  <c r="Q34" i="2" a="1"/>
  <c r="Q2" i="2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P37" i="1"/>
  <c r="P36" i="1"/>
  <c r="P33" i="1"/>
  <c r="S5" i="1"/>
  <c r="P32" i="1" s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P34" i="1" s="1" a="1"/>
  <c r="S13" i="1"/>
  <c r="S12" i="1"/>
  <c r="S11" i="1"/>
  <c r="S10" i="1"/>
  <c r="S9" i="1"/>
  <c r="S8" i="1"/>
  <c r="S7" i="1"/>
  <c r="P35" i="1" s="1" a="1"/>
  <c r="P2" i="1" l="1"/>
  <c r="P34" i="1"/>
  <c r="P35" i="1"/>
</calcChain>
</file>

<file path=xl/sharedStrings.xml><?xml version="1.0" encoding="utf-8"?>
<sst xmlns="http://schemas.openxmlformats.org/spreadsheetml/2006/main" count="154" uniqueCount="10">
  <si>
    <t>min</t>
  </si>
  <si>
    <t>=</t>
  </si>
  <si>
    <t>subject to</t>
  </si>
  <si>
    <t>&lt;</t>
  </si>
  <si>
    <t>Diet problem</t>
  </si>
  <si>
    <t>x</t>
  </si>
  <si>
    <t>*</t>
  </si>
  <si>
    <t>MIN</t>
  </si>
  <si>
    <t>Solver model</t>
  </si>
  <si>
    <r>
      <rPr>
        <i/>
        <sz val="10"/>
        <color theme="1"/>
        <rFont val="Times New Roman"/>
        <family val="1"/>
      </rPr>
      <t>z</t>
    </r>
    <r>
      <rPr>
        <vertAlign val="subscript"/>
        <sz val="10"/>
        <color theme="1"/>
        <rFont val="Times New Roman"/>
        <family val="1"/>
      </rPr>
      <t>MIN</t>
    </r>
    <r>
      <rPr>
        <sz val="10"/>
        <color theme="1"/>
        <rFont val="Times New Roman"/>
        <family val="1"/>
      </rPr>
      <t xml:space="preserve">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</si>
</sst>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0"/>
      <color rgb="FF006100"/>
      <name val="Arial Narrow"/>
      <family val="2"/>
    </font>
    <font>
      <sz val="10"/>
      <color rgb="FF9C0006"/>
      <name val="Arial Narrow"/>
      <family val="2"/>
    </font>
    <font>
      <sz val="10"/>
      <color rgb="FF9C6500"/>
      <name val="Arial Narrow"/>
      <family val="2"/>
    </font>
    <font>
      <sz val="10"/>
      <color rgb="FF3F3F76"/>
      <name val="Arial Narrow"/>
      <family val="2"/>
    </font>
    <font>
      <b/>
      <sz val="10"/>
      <color rgb="FF3F3F3F"/>
      <name val="Arial Narrow"/>
      <family val="2"/>
    </font>
    <font>
      <b/>
      <sz val="10"/>
      <color rgb="FFFA7D00"/>
      <name val="Arial Narrow"/>
      <family val="2"/>
    </font>
    <font>
      <sz val="10"/>
      <color rgb="FFFA7D00"/>
      <name val="Arial Narrow"/>
      <family val="2"/>
    </font>
    <font>
      <b/>
      <sz val="10"/>
      <color theme="0"/>
      <name val="Arial Narrow"/>
      <family val="2"/>
    </font>
    <font>
      <sz val="10"/>
      <color rgb="FFFF0000"/>
      <name val="Arial Narrow"/>
      <family val="2"/>
    </font>
    <font>
      <i/>
      <sz val="10"/>
      <color rgb="FF7F7F7F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14" fontId="18" fillId="0" borderId="0" xfId="0" applyNumberFormat="1" applyFont="1" applyAlignment="1">
      <alignment horizontal="center"/>
    </xf>
    <xf numFmtId="0" fontId="16" fillId="0" borderId="0" xfId="0" applyFont="1"/>
    <xf numFmtId="0" fontId="16" fillId="0" borderId="10" xfId="0" applyFont="1" applyBorder="1" applyAlignment="1">
      <alignment horizontal="center"/>
    </xf>
    <xf numFmtId="0" fontId="16" fillId="35" borderId="0" xfId="0" applyFont="1" applyFill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14" xfId="0" applyFill="1" applyBorder="1" applyAlignment="1">
      <alignment horizontal="center"/>
    </xf>
    <xf numFmtId="0" fontId="0" fillId="0" borderId="15" xfId="0" applyBorder="1"/>
    <xf numFmtId="0" fontId="17" fillId="36" borderId="0" xfId="0" applyFont="1" applyFill="1" applyAlignment="1">
      <alignment horizontal="center"/>
    </xf>
    <xf numFmtId="0" fontId="0" fillId="35" borderId="0" xfId="0" applyFill="1"/>
    <xf numFmtId="0" fontId="0" fillId="37" borderId="0" xfId="0" applyFill="1"/>
    <xf numFmtId="0" fontId="16" fillId="35" borderId="11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6" fillId="0" borderId="24" xfId="0" applyFont="1" applyBorder="1" applyAlignment="1">
      <alignment horizontal="center"/>
    </xf>
    <xf numFmtId="0" fontId="0" fillId="0" borderId="10" xfId="0" applyBorder="1"/>
    <xf numFmtId="0" fontId="19" fillId="33" borderId="10" xfId="0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38" borderId="25" xfId="0" applyFont="1" applyFill="1" applyBorder="1" applyAlignment="1">
      <alignment horizontal="center"/>
    </xf>
    <xf numFmtId="0" fontId="16" fillId="38" borderId="26" xfId="0" applyFont="1" applyFill="1" applyBorder="1" applyAlignment="1">
      <alignment horizontal="center"/>
    </xf>
    <xf numFmtId="0" fontId="16" fillId="35" borderId="25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16" fillId="35" borderId="26" xfId="0" applyFont="1" applyFill="1" applyBorder="1" applyAlignment="1">
      <alignment horizontal="center"/>
    </xf>
    <xf numFmtId="0" fontId="16" fillId="35" borderId="0" xfId="0" applyFont="1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zoomScaleNormal="100" workbookViewId="0"/>
  </sheetViews>
  <sheetFormatPr defaultColWidth="8.83203125" defaultRowHeight="12.75" x14ac:dyDescent="0.2"/>
  <sheetData>
    <row r="1" spans="1:20" ht="13.5" x14ac:dyDescent="0.25">
      <c r="A1" s="1">
        <v>43131</v>
      </c>
      <c r="C1" s="2" t="s">
        <v>4</v>
      </c>
      <c r="T1" s="8" t="s">
        <v>6</v>
      </c>
    </row>
    <row r="2" spans="1:20" ht="14.25" x14ac:dyDescent="0.25">
      <c r="O2" s="13" t="s">
        <v>9</v>
      </c>
      <c r="P2" s="14">
        <f>$S$5</f>
        <v>14.855737704918024</v>
      </c>
      <c r="T2" s="8" t="s">
        <v>6</v>
      </c>
    </row>
    <row r="3" spans="1:20" x14ac:dyDescent="0.2">
      <c r="A3" t="s">
        <v>0</v>
      </c>
      <c r="T3" s="8" t="s">
        <v>6</v>
      </c>
    </row>
    <row r="4" spans="1:20" x14ac:dyDescent="0.2">
      <c r="A4" s="4">
        <v>4.3852459016393395</v>
      </c>
      <c r="B4" s="4">
        <v>0</v>
      </c>
      <c r="C4" s="4">
        <v>0</v>
      </c>
      <c r="D4" s="4">
        <v>0</v>
      </c>
      <c r="E4" s="4">
        <v>0</v>
      </c>
      <c r="F4" s="4">
        <v>6.1475409836065644</v>
      </c>
      <c r="G4" s="4">
        <v>0</v>
      </c>
      <c r="H4" s="4">
        <v>3.4221311475409748</v>
      </c>
      <c r="I4" s="4">
        <v>0</v>
      </c>
      <c r="J4" s="4">
        <v>1965.368852459015</v>
      </c>
      <c r="K4" s="4">
        <v>0</v>
      </c>
      <c r="L4" s="4">
        <v>117.02868852459008</v>
      </c>
      <c r="M4" s="4">
        <v>0</v>
      </c>
      <c r="N4" s="4">
        <v>32.213114754098463</v>
      </c>
      <c r="O4" s="4">
        <v>134.22131147540941</v>
      </c>
      <c r="P4" s="4">
        <v>0</v>
      </c>
      <c r="Q4" s="2" t="s">
        <v>5</v>
      </c>
      <c r="S4" t="s">
        <v>7</v>
      </c>
      <c r="T4" s="8" t="s">
        <v>6</v>
      </c>
    </row>
    <row r="5" spans="1:20" x14ac:dyDescent="0.2">
      <c r="A5" s="3">
        <v>1.84</v>
      </c>
      <c r="B5" s="3">
        <v>2.19</v>
      </c>
      <c r="C5" s="3">
        <v>1.84</v>
      </c>
      <c r="D5" s="3">
        <v>1.44</v>
      </c>
      <c r="E5" s="3">
        <v>2.29</v>
      </c>
      <c r="F5" s="3">
        <v>0.77</v>
      </c>
      <c r="G5" s="3">
        <v>1.29</v>
      </c>
      <c r="H5" s="3">
        <v>0.6</v>
      </c>
      <c r="I5" s="3">
        <v>0.72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S5" s="12">
        <f>SUMPRODUCT(A5:P5,$A$4:$P$4)</f>
        <v>14.855737704918024</v>
      </c>
      <c r="T5" s="8" t="s">
        <v>6</v>
      </c>
    </row>
    <row r="6" spans="1:20" x14ac:dyDescent="0.2">
      <c r="A6" t="s">
        <v>2</v>
      </c>
      <c r="B6" s="15">
        <v>2</v>
      </c>
      <c r="C6" s="15">
        <f>B$6+1</f>
        <v>3</v>
      </c>
      <c r="D6" s="15">
        <f t="shared" ref="D6:P6" si="0">C$6+1</f>
        <v>4</v>
      </c>
      <c r="E6" s="15">
        <f t="shared" si="0"/>
        <v>5</v>
      </c>
      <c r="F6" s="15">
        <f t="shared" si="0"/>
        <v>6</v>
      </c>
      <c r="G6" s="15">
        <f t="shared" si="0"/>
        <v>7</v>
      </c>
      <c r="H6" s="15">
        <f t="shared" si="0"/>
        <v>8</v>
      </c>
      <c r="I6" s="15">
        <f t="shared" si="0"/>
        <v>9</v>
      </c>
      <c r="J6" s="15">
        <f t="shared" si="0"/>
        <v>10</v>
      </c>
      <c r="K6" s="15">
        <f t="shared" si="0"/>
        <v>11</v>
      </c>
      <c r="L6" s="15">
        <f t="shared" si="0"/>
        <v>12</v>
      </c>
      <c r="M6" s="15">
        <f t="shared" si="0"/>
        <v>13</v>
      </c>
      <c r="N6" s="15">
        <f t="shared" si="0"/>
        <v>14</v>
      </c>
      <c r="O6" s="15">
        <f t="shared" si="0"/>
        <v>15</v>
      </c>
      <c r="P6" s="15">
        <f t="shared" si="0"/>
        <v>16</v>
      </c>
      <c r="T6" s="8" t="s">
        <v>6</v>
      </c>
    </row>
    <row r="7" spans="1:20" x14ac:dyDescent="0.2">
      <c r="A7">
        <v>510</v>
      </c>
      <c r="B7">
        <v>370</v>
      </c>
      <c r="C7">
        <v>500</v>
      </c>
      <c r="D7">
        <v>370</v>
      </c>
      <c r="E7">
        <v>400</v>
      </c>
      <c r="F7">
        <v>220</v>
      </c>
      <c r="G7">
        <v>345</v>
      </c>
      <c r="H7">
        <v>110</v>
      </c>
      <c r="I7">
        <v>80</v>
      </c>
      <c r="J7">
        <v>-1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 s="5" t="s">
        <v>1</v>
      </c>
      <c r="R7">
        <v>2000</v>
      </c>
      <c r="S7" s="10">
        <f>SUMPRODUCT(A7:P7,$A$4:$P$4)</f>
        <v>1999.9999999999993</v>
      </c>
      <c r="T7" s="8" t="s">
        <v>6</v>
      </c>
    </row>
    <row r="8" spans="1:20" x14ac:dyDescent="0.2">
      <c r="A8">
        <v>34</v>
      </c>
      <c r="B8">
        <v>35</v>
      </c>
      <c r="C8">
        <v>42</v>
      </c>
      <c r="D8">
        <v>38</v>
      </c>
      <c r="E8">
        <v>42</v>
      </c>
      <c r="F8">
        <v>26</v>
      </c>
      <c r="G8">
        <v>27</v>
      </c>
      <c r="H8">
        <v>12</v>
      </c>
      <c r="I8">
        <v>20</v>
      </c>
      <c r="J8">
        <v>0</v>
      </c>
      <c r="K8">
        <v>-1</v>
      </c>
      <c r="L8">
        <v>0</v>
      </c>
      <c r="M8">
        <v>0</v>
      </c>
      <c r="N8">
        <v>0</v>
      </c>
      <c r="O8">
        <v>0</v>
      </c>
      <c r="P8">
        <v>0</v>
      </c>
      <c r="Q8" s="6" t="s">
        <v>1</v>
      </c>
      <c r="R8">
        <v>350</v>
      </c>
      <c r="S8" s="10">
        <f t="shared" ref="S8:S29" si="1">SUMPRODUCT(A8:P8,$A$4:$P$4)</f>
        <v>349.99999999999989</v>
      </c>
      <c r="T8" s="8" t="s">
        <v>6</v>
      </c>
    </row>
    <row r="9" spans="1:20" x14ac:dyDescent="0.2">
      <c r="A9">
        <v>28</v>
      </c>
      <c r="B9">
        <v>24</v>
      </c>
      <c r="C9">
        <v>25</v>
      </c>
      <c r="D9">
        <v>14</v>
      </c>
      <c r="E9">
        <v>31</v>
      </c>
      <c r="F9">
        <v>3</v>
      </c>
      <c r="G9">
        <v>15</v>
      </c>
      <c r="H9">
        <v>9</v>
      </c>
      <c r="I9">
        <v>1</v>
      </c>
      <c r="J9">
        <v>0</v>
      </c>
      <c r="K9">
        <v>0</v>
      </c>
      <c r="L9">
        <v>-1</v>
      </c>
      <c r="M9">
        <v>0</v>
      </c>
      <c r="N9">
        <v>0</v>
      </c>
      <c r="O9">
        <v>0</v>
      </c>
      <c r="P9">
        <v>0</v>
      </c>
      <c r="Q9" s="6" t="s">
        <v>1</v>
      </c>
      <c r="R9">
        <v>55</v>
      </c>
      <c r="S9" s="10">
        <f t="shared" si="1"/>
        <v>54.999999999999886</v>
      </c>
      <c r="T9" s="8" t="s">
        <v>6</v>
      </c>
    </row>
    <row r="10" spans="1:20" x14ac:dyDescent="0.2">
      <c r="A10">
        <v>15</v>
      </c>
      <c r="B10">
        <v>15</v>
      </c>
      <c r="C10">
        <v>6</v>
      </c>
      <c r="D10">
        <v>2</v>
      </c>
      <c r="E10">
        <v>8</v>
      </c>
      <c r="F10">
        <v>0</v>
      </c>
      <c r="G10">
        <v>4</v>
      </c>
      <c r="H10">
        <v>10</v>
      </c>
      <c r="I10">
        <v>2</v>
      </c>
      <c r="J10">
        <v>0</v>
      </c>
      <c r="K10">
        <v>0</v>
      </c>
      <c r="L10">
        <v>0</v>
      </c>
      <c r="M10">
        <v>-1</v>
      </c>
      <c r="N10">
        <v>0</v>
      </c>
      <c r="O10">
        <v>0</v>
      </c>
      <c r="P10">
        <v>0</v>
      </c>
      <c r="Q10" s="6" t="s">
        <v>1</v>
      </c>
      <c r="R10">
        <v>100</v>
      </c>
      <c r="S10" s="10">
        <f t="shared" si="1"/>
        <v>99.999999999999844</v>
      </c>
      <c r="T10" s="8" t="s">
        <v>6</v>
      </c>
    </row>
    <row r="11" spans="1:20" x14ac:dyDescent="0.2">
      <c r="A11">
        <v>6</v>
      </c>
      <c r="B11">
        <v>10</v>
      </c>
      <c r="C11">
        <v>2</v>
      </c>
      <c r="D11">
        <v>0</v>
      </c>
      <c r="E11">
        <v>15</v>
      </c>
      <c r="F11">
        <v>15</v>
      </c>
      <c r="G11">
        <v>0</v>
      </c>
      <c r="H11">
        <v>4</v>
      </c>
      <c r="I11">
        <v>120</v>
      </c>
      <c r="J11">
        <v>0</v>
      </c>
      <c r="K11">
        <v>0</v>
      </c>
      <c r="L11">
        <v>0</v>
      </c>
      <c r="M11">
        <v>0</v>
      </c>
      <c r="N11">
        <v>-1</v>
      </c>
      <c r="O11">
        <v>0</v>
      </c>
      <c r="P11">
        <v>0</v>
      </c>
      <c r="Q11" s="6" t="s">
        <v>1</v>
      </c>
      <c r="R11">
        <v>100</v>
      </c>
      <c r="S11" s="10">
        <f t="shared" si="1"/>
        <v>99.999999999999943</v>
      </c>
      <c r="T11" s="8" t="s">
        <v>6</v>
      </c>
    </row>
    <row r="12" spans="1:20" x14ac:dyDescent="0.2">
      <c r="A12">
        <v>30</v>
      </c>
      <c r="B12">
        <v>20</v>
      </c>
      <c r="C12">
        <v>25</v>
      </c>
      <c r="D12">
        <v>15</v>
      </c>
      <c r="E12">
        <v>15</v>
      </c>
      <c r="F12">
        <v>0</v>
      </c>
      <c r="G12">
        <v>20</v>
      </c>
      <c r="H12">
        <v>30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-1</v>
      </c>
      <c r="P12">
        <v>0</v>
      </c>
      <c r="Q12" s="6" t="s">
        <v>1</v>
      </c>
      <c r="R12">
        <v>100</v>
      </c>
      <c r="S12" s="10">
        <f t="shared" si="1"/>
        <v>100.00000000000003</v>
      </c>
      <c r="T12" s="8" t="s">
        <v>6</v>
      </c>
    </row>
    <row r="13" spans="1:20" x14ac:dyDescent="0.2">
      <c r="A13">
        <v>20</v>
      </c>
      <c r="B13">
        <v>20</v>
      </c>
      <c r="C13">
        <v>20</v>
      </c>
      <c r="D13">
        <v>10</v>
      </c>
      <c r="E13">
        <v>8</v>
      </c>
      <c r="F13">
        <v>2</v>
      </c>
      <c r="G13">
        <v>15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-1</v>
      </c>
      <c r="Q13" s="7" t="s">
        <v>1</v>
      </c>
      <c r="R13">
        <v>100</v>
      </c>
      <c r="S13" s="10">
        <f t="shared" si="1"/>
        <v>99.999999999999915</v>
      </c>
      <c r="T13" s="8" t="s">
        <v>6</v>
      </c>
    </row>
    <row r="14" spans="1:20" x14ac:dyDescent="0.2">
      <c r="A14">
        <v>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5" t="s">
        <v>3</v>
      </c>
      <c r="R14">
        <v>10</v>
      </c>
      <c r="S14" s="10">
        <f t="shared" si="1"/>
        <v>4.3852459016393395</v>
      </c>
      <c r="T14" s="8" t="s">
        <v>6</v>
      </c>
    </row>
    <row r="15" spans="1:20" x14ac:dyDescent="0.2">
      <c r="A15">
        <v>0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6" t="s">
        <v>3</v>
      </c>
      <c r="R15">
        <v>10</v>
      </c>
      <c r="S15" s="10">
        <f t="shared" si="1"/>
        <v>0</v>
      </c>
      <c r="T15" s="8" t="s">
        <v>6</v>
      </c>
    </row>
    <row r="16" spans="1:20" x14ac:dyDescent="0.2">
      <c r="A16">
        <v>0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6" t="s">
        <v>3</v>
      </c>
      <c r="R16">
        <v>10</v>
      </c>
      <c r="S16" s="10">
        <f t="shared" si="1"/>
        <v>0</v>
      </c>
      <c r="T16" s="8" t="s">
        <v>6</v>
      </c>
    </row>
    <row r="17" spans="1:20" x14ac:dyDescent="0.2">
      <c r="A17">
        <v>0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 s="6" t="s">
        <v>3</v>
      </c>
      <c r="R17">
        <v>10</v>
      </c>
      <c r="S17" s="10">
        <f t="shared" si="1"/>
        <v>0</v>
      </c>
      <c r="T17" s="8" t="s">
        <v>6</v>
      </c>
    </row>
    <row r="18" spans="1:20" x14ac:dyDescent="0.2">
      <c r="A18">
        <v>0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6" t="s">
        <v>3</v>
      </c>
      <c r="R18">
        <v>10</v>
      </c>
      <c r="S18" s="10">
        <f t="shared" si="1"/>
        <v>0</v>
      </c>
      <c r="T18" s="8" t="s">
        <v>6</v>
      </c>
    </row>
    <row r="19" spans="1:20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 s="6" t="s">
        <v>3</v>
      </c>
      <c r="R19">
        <v>10</v>
      </c>
      <c r="S19" s="10">
        <f t="shared" si="1"/>
        <v>6.1475409836065644</v>
      </c>
      <c r="T19" s="8" t="s">
        <v>6</v>
      </c>
    </row>
    <row r="20" spans="1:20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s="6" t="s">
        <v>3</v>
      </c>
      <c r="R20">
        <v>10</v>
      </c>
      <c r="S20" s="10">
        <f t="shared" si="1"/>
        <v>0</v>
      </c>
      <c r="T20" s="8" t="s">
        <v>6</v>
      </c>
    </row>
    <row r="21" spans="1:20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6" t="s">
        <v>3</v>
      </c>
      <c r="R21">
        <v>10</v>
      </c>
      <c r="S21" s="10">
        <f t="shared" si="1"/>
        <v>3.4221311475409748</v>
      </c>
      <c r="T21" s="8" t="s">
        <v>6</v>
      </c>
    </row>
    <row r="22" spans="1:20" x14ac:dyDescent="0.2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6" t="s">
        <v>3</v>
      </c>
      <c r="R22">
        <v>10</v>
      </c>
      <c r="S22" s="10">
        <f t="shared" si="1"/>
        <v>0</v>
      </c>
      <c r="T22" s="8" t="s">
        <v>6</v>
      </c>
    </row>
    <row r="23" spans="1:20" x14ac:dyDescent="0.2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 s="6" t="s">
        <v>3</v>
      </c>
      <c r="R23">
        <v>7999</v>
      </c>
      <c r="S23" s="10">
        <f t="shared" si="1"/>
        <v>1965.368852459015</v>
      </c>
      <c r="T23" s="8" t="s">
        <v>6</v>
      </c>
    </row>
    <row r="24" spans="1:20" x14ac:dyDescent="0.2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 s="6" t="s">
        <v>3</v>
      </c>
      <c r="R24">
        <v>25</v>
      </c>
      <c r="S24" s="10">
        <f t="shared" si="1"/>
        <v>0</v>
      </c>
      <c r="T24" s="8" t="s">
        <v>6</v>
      </c>
    </row>
    <row r="25" spans="1:20" x14ac:dyDescent="0.2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 s="6" t="s">
        <v>3</v>
      </c>
      <c r="R25">
        <v>9944</v>
      </c>
      <c r="S25" s="10">
        <f t="shared" si="1"/>
        <v>117.02868852459008</v>
      </c>
      <c r="T25" s="8" t="s">
        <v>6</v>
      </c>
    </row>
    <row r="26" spans="1:20" x14ac:dyDescent="0.2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 s="6" t="s">
        <v>3</v>
      </c>
      <c r="R26">
        <v>9899</v>
      </c>
      <c r="S26" s="10">
        <f t="shared" si="1"/>
        <v>0</v>
      </c>
      <c r="T26" s="8" t="s">
        <v>6</v>
      </c>
    </row>
    <row r="27" spans="1:20" x14ac:dyDescent="0.2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 s="6" t="s">
        <v>3</v>
      </c>
      <c r="R27">
        <v>9899</v>
      </c>
      <c r="S27" s="10">
        <f t="shared" si="1"/>
        <v>32.213114754098463</v>
      </c>
      <c r="T27" s="8" t="s">
        <v>6</v>
      </c>
    </row>
    <row r="28" spans="1:20" x14ac:dyDescent="0.2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0</v>
      </c>
      <c r="Q28" s="6" t="s">
        <v>3</v>
      </c>
      <c r="R28">
        <v>9899</v>
      </c>
      <c r="S28" s="10">
        <f t="shared" si="1"/>
        <v>134.22131147540941</v>
      </c>
      <c r="T28" s="8" t="s">
        <v>6</v>
      </c>
    </row>
    <row r="29" spans="1:20" x14ac:dyDescent="0.2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 s="7" t="s">
        <v>3</v>
      </c>
      <c r="R29">
        <v>9899</v>
      </c>
      <c r="S29" s="10">
        <f t="shared" si="1"/>
        <v>0</v>
      </c>
      <c r="T29" s="8" t="s">
        <v>6</v>
      </c>
    </row>
    <row r="30" spans="1:20" x14ac:dyDescent="0.2">
      <c r="T30" s="8" t="s">
        <v>6</v>
      </c>
    </row>
    <row r="31" spans="1:20" x14ac:dyDescent="0.2">
      <c r="P31" t="s">
        <v>8</v>
      </c>
      <c r="T31" s="8" t="s">
        <v>6</v>
      </c>
    </row>
    <row r="32" spans="1:20" x14ac:dyDescent="0.2">
      <c r="P32" s="11">
        <f>MIN($S$5)</f>
        <v>14.855737704918024</v>
      </c>
      <c r="T32" s="8" t="s">
        <v>6</v>
      </c>
    </row>
    <row r="33" spans="1:20" x14ac:dyDescent="0.2">
      <c r="P33" s="11">
        <f>COUNT($A$4:$P$4)</f>
        <v>16</v>
      </c>
      <c r="T33" s="8" t="s">
        <v>6</v>
      </c>
    </row>
    <row r="34" spans="1:20" x14ac:dyDescent="0.2">
      <c r="P34" s="11" t="b">
        <f t="array" ref="P34">$S$14:$S$29&lt;=$R$14:$R$29</f>
        <v>1</v>
      </c>
      <c r="T34" s="8" t="s">
        <v>6</v>
      </c>
    </row>
    <row r="35" spans="1:20" x14ac:dyDescent="0.2">
      <c r="P35" s="11" t="b">
        <f t="array" ref="P35">$S$7:$S$13=$R$7:$R$13</f>
        <v>1</v>
      </c>
      <c r="T35" s="8" t="s">
        <v>6</v>
      </c>
    </row>
    <row r="36" spans="1:20" x14ac:dyDescent="0.2">
      <c r="P36" s="11">
        <f>{32767;32767;0.000001;0.01;TRUE;FALSE;TRUE;1;1;1;0.0001;TRUE}</f>
        <v>32767</v>
      </c>
      <c r="T36" s="8" t="s">
        <v>6</v>
      </c>
    </row>
    <row r="37" spans="1:20" x14ac:dyDescent="0.2">
      <c r="P37" s="11">
        <f>{0;0;2;100;0;FALSE;TRUE;0.075;0;0;FALSE;30}</f>
        <v>0</v>
      </c>
      <c r="T37" s="8" t="s">
        <v>6</v>
      </c>
    </row>
    <row r="38" spans="1:20" x14ac:dyDescent="0.2">
      <c r="T38" s="8" t="s">
        <v>6</v>
      </c>
    </row>
    <row r="39" spans="1:20" x14ac:dyDescent="0.2">
      <c r="A39" s="9" t="s">
        <v>6</v>
      </c>
      <c r="B39" s="9" t="s">
        <v>6</v>
      </c>
      <c r="C39" s="9" t="s">
        <v>6</v>
      </c>
      <c r="D39" s="9" t="s">
        <v>6</v>
      </c>
      <c r="E39" s="9" t="s">
        <v>6</v>
      </c>
      <c r="F39" s="9" t="s">
        <v>6</v>
      </c>
      <c r="G39" s="9" t="s">
        <v>6</v>
      </c>
      <c r="H39" s="9" t="s">
        <v>6</v>
      </c>
      <c r="I39" s="9" t="s">
        <v>6</v>
      </c>
      <c r="J39" s="9" t="s">
        <v>6</v>
      </c>
      <c r="K39" s="9" t="s">
        <v>6</v>
      </c>
      <c r="L39" s="9" t="s">
        <v>6</v>
      </c>
      <c r="M39" s="9" t="s">
        <v>6</v>
      </c>
      <c r="N39" s="9" t="s">
        <v>6</v>
      </c>
      <c r="O39" s="9" t="s">
        <v>6</v>
      </c>
      <c r="P39" s="9" t="s">
        <v>6</v>
      </c>
      <c r="Q39" s="9" t="s">
        <v>6</v>
      </c>
      <c r="R39" s="9" t="s">
        <v>6</v>
      </c>
      <c r="S39" s="9" t="s">
        <v>6</v>
      </c>
      <c r="T39" s="8" t="s">
        <v>6</v>
      </c>
    </row>
  </sheetData>
  <pageMargins left="0.25" right="0.25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8"/>
  <sheetViews>
    <sheetView tabSelected="1" zoomScaleNormal="100" workbookViewId="0"/>
  </sheetViews>
  <sheetFormatPr defaultColWidth="8.83203125" defaultRowHeight="12.75" x14ac:dyDescent="0.2"/>
  <sheetData>
    <row r="1" spans="1:44" ht="13.5" x14ac:dyDescent="0.25">
      <c r="A1" s="1">
        <v>43131</v>
      </c>
      <c r="D1" s="2" t="s">
        <v>4</v>
      </c>
      <c r="AR1" s="8" t="s">
        <v>6</v>
      </c>
    </row>
    <row r="2" spans="1:44" ht="14.25" x14ac:dyDescent="0.25">
      <c r="P2" s="13" t="s">
        <v>9</v>
      </c>
      <c r="Q2" s="14">
        <f>$AQ$5</f>
        <v>14.855737704918031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R2" s="8" t="s">
        <v>6</v>
      </c>
    </row>
    <row r="3" spans="1:44" x14ac:dyDescent="0.2">
      <c r="B3" t="s">
        <v>0</v>
      </c>
      <c r="AR3" s="8" t="s">
        <v>6</v>
      </c>
    </row>
    <row r="4" spans="1:44" x14ac:dyDescent="0.2">
      <c r="B4" s="4">
        <v>4.3852459016393457</v>
      </c>
      <c r="C4" s="4">
        <v>0</v>
      </c>
      <c r="D4" s="4">
        <v>0</v>
      </c>
      <c r="E4" s="4">
        <v>0</v>
      </c>
      <c r="F4" s="4">
        <v>0</v>
      </c>
      <c r="G4" s="4">
        <v>6.1475409836065538</v>
      </c>
      <c r="H4" s="4">
        <v>0</v>
      </c>
      <c r="I4" s="4">
        <v>3.4221311475409815</v>
      </c>
      <c r="J4" s="4">
        <v>0</v>
      </c>
      <c r="K4" s="4">
        <v>1965.3688524590157</v>
      </c>
      <c r="L4" s="4">
        <v>0</v>
      </c>
      <c r="M4" s="4">
        <v>117.02868852459022</v>
      </c>
      <c r="N4" s="4">
        <v>0</v>
      </c>
      <c r="O4" s="4">
        <v>32.213114754098285</v>
      </c>
      <c r="P4" s="4">
        <v>134.2213114754116</v>
      </c>
      <c r="Q4" s="4">
        <v>0</v>
      </c>
      <c r="R4" s="34">
        <v>0</v>
      </c>
      <c r="S4" s="35">
        <v>0</v>
      </c>
      <c r="T4" s="35">
        <v>0</v>
      </c>
      <c r="U4" s="35">
        <v>0</v>
      </c>
      <c r="V4" s="35">
        <v>0</v>
      </c>
      <c r="W4" s="35">
        <v>0</v>
      </c>
      <c r="X4" s="36">
        <v>0</v>
      </c>
      <c r="Y4" s="4">
        <v>5.6147540983606525</v>
      </c>
      <c r="Z4" s="4">
        <v>10</v>
      </c>
      <c r="AA4" s="4">
        <v>10</v>
      </c>
      <c r="AB4" s="4">
        <v>10</v>
      </c>
      <c r="AC4" s="4">
        <v>10</v>
      </c>
      <c r="AD4" s="4">
        <v>3.8524590163934471</v>
      </c>
      <c r="AE4" s="4">
        <v>10</v>
      </c>
      <c r="AF4" s="4">
        <v>6.577868852459015</v>
      </c>
      <c r="AG4" s="4">
        <v>10</v>
      </c>
      <c r="AH4" s="4">
        <v>6033.631147540983</v>
      </c>
      <c r="AI4" s="4">
        <v>25</v>
      </c>
      <c r="AJ4" s="4">
        <v>9826.9713114754104</v>
      </c>
      <c r="AK4" s="4">
        <v>9899</v>
      </c>
      <c r="AL4" s="4">
        <v>9866.7868852459014</v>
      </c>
      <c r="AM4" s="4">
        <v>9764.7786885245878</v>
      </c>
      <c r="AN4" s="4">
        <v>9899</v>
      </c>
      <c r="AO4" s="2" t="s">
        <v>5</v>
      </c>
      <c r="AQ4" t="s">
        <v>7</v>
      </c>
      <c r="AR4" s="8" t="s">
        <v>6</v>
      </c>
    </row>
    <row r="5" spans="1:44" x14ac:dyDescent="0.2">
      <c r="B5" s="27">
        <v>1.84</v>
      </c>
      <c r="C5" s="27">
        <v>2.19</v>
      </c>
      <c r="D5" s="27">
        <v>1.84</v>
      </c>
      <c r="E5" s="27">
        <v>1.44</v>
      </c>
      <c r="F5" s="27">
        <v>2.29</v>
      </c>
      <c r="G5" s="27">
        <v>0.77</v>
      </c>
      <c r="H5" s="27">
        <v>1.29</v>
      </c>
      <c r="I5" s="27">
        <v>0.6</v>
      </c>
      <c r="J5" s="27">
        <v>0.72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32">
        <v>1000</v>
      </c>
      <c r="S5" s="32">
        <v>1000</v>
      </c>
      <c r="T5" s="32">
        <v>1000</v>
      </c>
      <c r="U5" s="32">
        <v>1000</v>
      </c>
      <c r="V5" s="32">
        <v>1000</v>
      </c>
      <c r="W5" s="32">
        <v>1000</v>
      </c>
      <c r="X5" s="33">
        <v>1000</v>
      </c>
      <c r="Y5" s="30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1">
        <v>0</v>
      </c>
      <c r="AQ5" s="37">
        <f>SUMPRODUCT(B5:AN5,$B$4:$AN$4)</f>
        <v>14.855737704918031</v>
      </c>
      <c r="AR5" s="8" t="s">
        <v>6</v>
      </c>
    </row>
    <row r="6" spans="1:44" x14ac:dyDescent="0.2">
      <c r="B6" s="28" t="s">
        <v>2</v>
      </c>
      <c r="C6" s="29">
        <v>2</v>
      </c>
      <c r="D6" s="29">
        <f>C$6+1</f>
        <v>3</v>
      </c>
      <c r="E6" s="29">
        <f t="shared" ref="E6:Q6" si="0">D$6+1</f>
        <v>4</v>
      </c>
      <c r="F6" s="29">
        <f t="shared" si="0"/>
        <v>5</v>
      </c>
      <c r="G6" s="29">
        <f t="shared" si="0"/>
        <v>6</v>
      </c>
      <c r="H6" s="29">
        <f t="shared" si="0"/>
        <v>7</v>
      </c>
      <c r="I6" s="29">
        <f t="shared" si="0"/>
        <v>8</v>
      </c>
      <c r="J6" s="29">
        <f t="shared" si="0"/>
        <v>9</v>
      </c>
      <c r="K6" s="29">
        <f t="shared" si="0"/>
        <v>10</v>
      </c>
      <c r="L6" s="29">
        <f t="shared" si="0"/>
        <v>11</v>
      </c>
      <c r="M6" s="29">
        <f t="shared" si="0"/>
        <v>12</v>
      </c>
      <c r="N6" s="29">
        <f t="shared" si="0"/>
        <v>13</v>
      </c>
      <c r="O6" s="29">
        <f t="shared" si="0"/>
        <v>14</v>
      </c>
      <c r="P6" s="29">
        <f t="shared" si="0"/>
        <v>15</v>
      </c>
      <c r="Q6" s="29">
        <f t="shared" si="0"/>
        <v>16</v>
      </c>
      <c r="R6" s="29">
        <f t="shared" ref="R6" si="1">Q$6+1</f>
        <v>17</v>
      </c>
      <c r="S6" s="29">
        <f t="shared" ref="S6" si="2">R$6+1</f>
        <v>18</v>
      </c>
      <c r="T6" s="29">
        <f t="shared" ref="T6" si="3">S$6+1</f>
        <v>19</v>
      </c>
      <c r="U6" s="29">
        <f t="shared" ref="U6" si="4">T$6+1</f>
        <v>20</v>
      </c>
      <c r="V6" s="29">
        <f t="shared" ref="V6" si="5">U$6+1</f>
        <v>21</v>
      </c>
      <c r="W6" s="29">
        <f t="shared" ref="W6" si="6">V$6+1</f>
        <v>22</v>
      </c>
      <c r="X6" s="29">
        <f t="shared" ref="X6" si="7">W$6+1</f>
        <v>23</v>
      </c>
      <c r="Y6" s="29">
        <f t="shared" ref="Y6" si="8">X$6+1</f>
        <v>24</v>
      </c>
      <c r="Z6" s="29">
        <f t="shared" ref="Z6" si="9">Y$6+1</f>
        <v>25</v>
      </c>
      <c r="AA6" s="29">
        <f t="shared" ref="AA6" si="10">Z$6+1</f>
        <v>26</v>
      </c>
      <c r="AB6" s="29">
        <f t="shared" ref="AB6" si="11">AA$6+1</f>
        <v>27</v>
      </c>
      <c r="AC6" s="29">
        <f t="shared" ref="AC6" si="12">AB$6+1</f>
        <v>28</v>
      </c>
      <c r="AD6" s="29">
        <f t="shared" ref="AD6" si="13">AC$6+1</f>
        <v>29</v>
      </c>
      <c r="AE6" s="29">
        <f t="shared" ref="AE6" si="14">AD$6+1</f>
        <v>30</v>
      </c>
      <c r="AF6" s="29">
        <f t="shared" ref="AF6" si="15">AE$6+1</f>
        <v>31</v>
      </c>
      <c r="AG6" s="29">
        <f t="shared" ref="AG6" si="16">AF$6+1</f>
        <v>32</v>
      </c>
      <c r="AH6" s="29">
        <f t="shared" ref="AH6" si="17">AG$6+1</f>
        <v>33</v>
      </c>
      <c r="AI6" s="29">
        <f t="shared" ref="AI6" si="18">AH$6+1</f>
        <v>34</v>
      </c>
      <c r="AJ6" s="29">
        <f t="shared" ref="AJ6" si="19">AI$6+1</f>
        <v>35</v>
      </c>
      <c r="AK6" s="29">
        <f t="shared" ref="AK6" si="20">AJ$6+1</f>
        <v>36</v>
      </c>
      <c r="AL6" s="29">
        <f t="shared" ref="AL6" si="21">AK$6+1</f>
        <v>37</v>
      </c>
      <c r="AM6" s="29">
        <f t="shared" ref="AM6" si="22">AL$6+1</f>
        <v>38</v>
      </c>
      <c r="AN6" s="29">
        <f t="shared" ref="AN6" si="23">AM$6+1</f>
        <v>39</v>
      </c>
      <c r="AO6" s="5" t="s">
        <v>1</v>
      </c>
      <c r="AR6" s="8" t="s">
        <v>6</v>
      </c>
    </row>
    <row r="7" spans="1:44" x14ac:dyDescent="0.2">
      <c r="A7" s="16">
        <v>1</v>
      </c>
      <c r="B7">
        <v>510</v>
      </c>
      <c r="C7">
        <v>370</v>
      </c>
      <c r="D7">
        <v>500</v>
      </c>
      <c r="E7">
        <v>370</v>
      </c>
      <c r="F7">
        <v>400</v>
      </c>
      <c r="G7">
        <v>220</v>
      </c>
      <c r="H7">
        <v>345</v>
      </c>
      <c r="I7">
        <v>110</v>
      </c>
      <c r="J7">
        <v>80</v>
      </c>
      <c r="K7">
        <v>-1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s="21">
        <v>1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3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 s="38">
        <v>2000</v>
      </c>
      <c r="AQ7" s="10">
        <f>SUMPRODUCT(B7:AN7,$B$4:$AN$4)</f>
        <v>2000.0000000000005</v>
      </c>
      <c r="AR7" s="8" t="s">
        <v>6</v>
      </c>
    </row>
    <row r="8" spans="1:44" x14ac:dyDescent="0.2">
      <c r="A8" s="16">
        <f>$A7+1</f>
        <v>2</v>
      </c>
      <c r="B8">
        <v>34</v>
      </c>
      <c r="C8">
        <v>35</v>
      </c>
      <c r="D8">
        <v>42</v>
      </c>
      <c r="E8">
        <v>38</v>
      </c>
      <c r="F8">
        <v>42</v>
      </c>
      <c r="G8">
        <v>26</v>
      </c>
      <c r="H8">
        <v>27</v>
      </c>
      <c r="I8">
        <v>12</v>
      </c>
      <c r="J8">
        <v>20</v>
      </c>
      <c r="K8">
        <v>0</v>
      </c>
      <c r="L8">
        <v>-1</v>
      </c>
      <c r="M8">
        <v>0</v>
      </c>
      <c r="N8">
        <v>0</v>
      </c>
      <c r="O8">
        <v>0</v>
      </c>
      <c r="P8">
        <v>0</v>
      </c>
      <c r="Q8">
        <v>0</v>
      </c>
      <c r="R8" s="21">
        <v>0</v>
      </c>
      <c r="S8" s="22">
        <v>1</v>
      </c>
      <c r="T8" s="22">
        <v>0</v>
      </c>
      <c r="U8" s="22">
        <v>0</v>
      </c>
      <c r="V8" s="22">
        <v>0</v>
      </c>
      <c r="W8" s="22">
        <v>0</v>
      </c>
      <c r="X8" s="23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s="38">
        <v>350</v>
      </c>
      <c r="AQ8" s="10">
        <f t="shared" ref="AQ8:AQ29" si="24">SUMPRODUCT(B8:AN8,$B$4:$AN$4)</f>
        <v>349.99999999999994</v>
      </c>
      <c r="AR8" s="8" t="s">
        <v>6</v>
      </c>
    </row>
    <row r="9" spans="1:44" x14ac:dyDescent="0.2">
      <c r="A9" s="16">
        <f t="shared" ref="A9:A29" si="25">$A8+1</f>
        <v>3</v>
      </c>
      <c r="B9">
        <v>28</v>
      </c>
      <c r="C9">
        <v>24</v>
      </c>
      <c r="D9">
        <v>25</v>
      </c>
      <c r="E9">
        <v>14</v>
      </c>
      <c r="F9">
        <v>31</v>
      </c>
      <c r="G9">
        <v>3</v>
      </c>
      <c r="H9">
        <v>15</v>
      </c>
      <c r="I9">
        <v>9</v>
      </c>
      <c r="J9">
        <v>1</v>
      </c>
      <c r="K9">
        <v>0</v>
      </c>
      <c r="L9">
        <v>0</v>
      </c>
      <c r="M9">
        <v>-1</v>
      </c>
      <c r="N9">
        <v>0</v>
      </c>
      <c r="O9">
        <v>0</v>
      </c>
      <c r="P9">
        <v>0</v>
      </c>
      <c r="Q9">
        <v>0</v>
      </c>
      <c r="R9" s="21">
        <v>0</v>
      </c>
      <c r="S9" s="22">
        <v>0</v>
      </c>
      <c r="T9" s="22">
        <v>1</v>
      </c>
      <c r="U9" s="22">
        <v>0</v>
      </c>
      <c r="V9" s="22">
        <v>0</v>
      </c>
      <c r="W9" s="22">
        <v>0</v>
      </c>
      <c r="X9" s="23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 s="38">
        <v>55</v>
      </c>
      <c r="AQ9" s="10">
        <f t="shared" si="24"/>
        <v>54.999999999999972</v>
      </c>
      <c r="AR9" s="8" t="s">
        <v>6</v>
      </c>
    </row>
    <row r="10" spans="1:44" x14ac:dyDescent="0.2">
      <c r="A10" s="16">
        <f t="shared" si="25"/>
        <v>4</v>
      </c>
      <c r="B10">
        <v>15</v>
      </c>
      <c r="C10">
        <v>15</v>
      </c>
      <c r="D10">
        <v>6</v>
      </c>
      <c r="E10">
        <v>2</v>
      </c>
      <c r="F10">
        <v>8</v>
      </c>
      <c r="G10">
        <v>0</v>
      </c>
      <c r="H10">
        <v>4</v>
      </c>
      <c r="I10">
        <v>10</v>
      </c>
      <c r="J10">
        <v>2</v>
      </c>
      <c r="K10">
        <v>0</v>
      </c>
      <c r="L10">
        <v>0</v>
      </c>
      <c r="M10">
        <v>0</v>
      </c>
      <c r="N10">
        <v>-1</v>
      </c>
      <c r="O10">
        <v>0</v>
      </c>
      <c r="P10">
        <v>0</v>
      </c>
      <c r="Q10">
        <v>0</v>
      </c>
      <c r="R10" s="21">
        <v>0</v>
      </c>
      <c r="S10" s="22">
        <v>0</v>
      </c>
      <c r="T10" s="22">
        <v>0</v>
      </c>
      <c r="U10" s="22">
        <v>1</v>
      </c>
      <c r="V10" s="22">
        <v>0</v>
      </c>
      <c r="W10" s="22">
        <v>0</v>
      </c>
      <c r="X10" s="23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 s="38">
        <v>100</v>
      </c>
      <c r="AQ10" s="10">
        <f t="shared" si="24"/>
        <v>100</v>
      </c>
      <c r="AR10" s="8" t="s">
        <v>6</v>
      </c>
    </row>
    <row r="11" spans="1:44" x14ac:dyDescent="0.2">
      <c r="A11" s="16">
        <f t="shared" si="25"/>
        <v>5</v>
      </c>
      <c r="B11">
        <v>6</v>
      </c>
      <c r="C11">
        <v>10</v>
      </c>
      <c r="D11">
        <v>2</v>
      </c>
      <c r="E11">
        <v>0</v>
      </c>
      <c r="F11">
        <v>15</v>
      </c>
      <c r="G11">
        <v>15</v>
      </c>
      <c r="H11">
        <v>0</v>
      </c>
      <c r="I11">
        <v>4</v>
      </c>
      <c r="J11">
        <v>120</v>
      </c>
      <c r="K11">
        <v>0</v>
      </c>
      <c r="L11">
        <v>0</v>
      </c>
      <c r="M11">
        <v>0</v>
      </c>
      <c r="N11">
        <v>0</v>
      </c>
      <c r="O11">
        <v>-1</v>
      </c>
      <c r="P11">
        <v>0</v>
      </c>
      <c r="Q11">
        <v>0</v>
      </c>
      <c r="R11" s="21">
        <v>0</v>
      </c>
      <c r="S11" s="22">
        <v>0</v>
      </c>
      <c r="T11" s="22">
        <v>0</v>
      </c>
      <c r="U11" s="22">
        <v>0</v>
      </c>
      <c r="V11" s="22">
        <v>1</v>
      </c>
      <c r="W11" s="22">
        <v>0</v>
      </c>
      <c r="X11" s="23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 s="38">
        <v>100</v>
      </c>
      <c r="AQ11" s="10">
        <f t="shared" si="24"/>
        <v>100.00000000000003</v>
      </c>
      <c r="AR11" s="8" t="s">
        <v>6</v>
      </c>
    </row>
    <row r="12" spans="1:44" x14ac:dyDescent="0.2">
      <c r="A12" s="16">
        <f t="shared" si="25"/>
        <v>6</v>
      </c>
      <c r="B12">
        <v>30</v>
      </c>
      <c r="C12">
        <v>20</v>
      </c>
      <c r="D12">
        <v>25</v>
      </c>
      <c r="E12">
        <v>15</v>
      </c>
      <c r="F12">
        <v>15</v>
      </c>
      <c r="G12">
        <v>0</v>
      </c>
      <c r="H12">
        <v>20</v>
      </c>
      <c r="I12">
        <v>30</v>
      </c>
      <c r="J12">
        <v>2</v>
      </c>
      <c r="K12">
        <v>0</v>
      </c>
      <c r="L12">
        <v>0</v>
      </c>
      <c r="M12">
        <v>0</v>
      </c>
      <c r="N12">
        <v>0</v>
      </c>
      <c r="O12">
        <v>0</v>
      </c>
      <c r="P12">
        <v>-1</v>
      </c>
      <c r="Q12">
        <v>0</v>
      </c>
      <c r="R12" s="21">
        <v>0</v>
      </c>
      <c r="S12" s="22">
        <v>0</v>
      </c>
      <c r="T12" s="22">
        <v>0</v>
      </c>
      <c r="U12" s="22">
        <v>0</v>
      </c>
      <c r="V12" s="22">
        <v>0</v>
      </c>
      <c r="W12" s="22">
        <v>1</v>
      </c>
      <c r="X12" s="23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 s="38">
        <v>100</v>
      </c>
      <c r="AQ12" s="10">
        <f t="shared" si="24"/>
        <v>99.999999999998209</v>
      </c>
      <c r="AR12" s="8" t="s">
        <v>6</v>
      </c>
    </row>
    <row r="13" spans="1:44" ht="13.5" thickBot="1" x14ac:dyDescent="0.25">
      <c r="A13" s="16">
        <f t="shared" si="25"/>
        <v>7</v>
      </c>
      <c r="B13">
        <v>20</v>
      </c>
      <c r="C13">
        <v>20</v>
      </c>
      <c r="D13">
        <v>20</v>
      </c>
      <c r="E13">
        <v>10</v>
      </c>
      <c r="F13">
        <v>8</v>
      </c>
      <c r="G13">
        <v>2</v>
      </c>
      <c r="H13">
        <v>15</v>
      </c>
      <c r="I13">
        <v>0</v>
      </c>
      <c r="J13">
        <v>2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-1</v>
      </c>
      <c r="R13" s="24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6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 s="38">
        <v>100</v>
      </c>
      <c r="AQ13" s="10">
        <f t="shared" si="24"/>
        <v>100.00000000000001</v>
      </c>
      <c r="AR13" s="8" t="s">
        <v>6</v>
      </c>
    </row>
    <row r="14" spans="1:44" x14ac:dyDescent="0.2">
      <c r="A14" s="16">
        <f t="shared" si="25"/>
        <v>8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 s="18">
        <v>1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20">
        <v>0</v>
      </c>
      <c r="AO14" s="38">
        <v>10</v>
      </c>
      <c r="AQ14" s="10">
        <f t="shared" si="24"/>
        <v>9.9999999999999982</v>
      </c>
      <c r="AR14" s="8" t="s">
        <v>6</v>
      </c>
    </row>
    <row r="15" spans="1:44" x14ac:dyDescent="0.2">
      <c r="A15" s="16">
        <f t="shared" si="25"/>
        <v>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 s="21">
        <v>0</v>
      </c>
      <c r="Z15" s="22">
        <v>1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3">
        <v>0</v>
      </c>
      <c r="AO15" s="38">
        <v>10</v>
      </c>
      <c r="AQ15" s="10">
        <f t="shared" si="24"/>
        <v>10</v>
      </c>
      <c r="AR15" s="8" t="s">
        <v>6</v>
      </c>
    </row>
    <row r="16" spans="1:44" x14ac:dyDescent="0.2">
      <c r="A16" s="16">
        <f t="shared" si="25"/>
        <v>10</v>
      </c>
      <c r="B16">
        <v>0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 s="21">
        <v>0</v>
      </c>
      <c r="Z16" s="22">
        <v>0</v>
      </c>
      <c r="AA16" s="22">
        <v>1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3">
        <v>0</v>
      </c>
      <c r="AO16" s="38">
        <v>10</v>
      </c>
      <c r="AQ16" s="10">
        <f t="shared" si="24"/>
        <v>10</v>
      </c>
      <c r="AR16" s="8" t="s">
        <v>6</v>
      </c>
    </row>
    <row r="17" spans="1:44" x14ac:dyDescent="0.2">
      <c r="A17" s="16">
        <f t="shared" si="25"/>
        <v>11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 s="21">
        <v>0</v>
      </c>
      <c r="Z17" s="22">
        <v>0</v>
      </c>
      <c r="AA17" s="22">
        <v>0</v>
      </c>
      <c r="AB17" s="22">
        <v>1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3">
        <v>0</v>
      </c>
      <c r="AO17" s="38">
        <v>10</v>
      </c>
      <c r="AQ17" s="10">
        <f t="shared" si="24"/>
        <v>10</v>
      </c>
      <c r="AR17" s="8" t="s">
        <v>6</v>
      </c>
    </row>
    <row r="18" spans="1:44" x14ac:dyDescent="0.2">
      <c r="A18" s="16">
        <f t="shared" si="25"/>
        <v>12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 s="21">
        <v>0</v>
      </c>
      <c r="Z18" s="22">
        <v>0</v>
      </c>
      <c r="AA18" s="22">
        <v>0</v>
      </c>
      <c r="AB18" s="22">
        <v>0</v>
      </c>
      <c r="AC18" s="22">
        <v>1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3">
        <v>0</v>
      </c>
      <c r="AO18" s="38">
        <v>10</v>
      </c>
      <c r="AQ18" s="10">
        <f t="shared" si="24"/>
        <v>10</v>
      </c>
      <c r="AR18" s="8" t="s">
        <v>6</v>
      </c>
    </row>
    <row r="19" spans="1:44" x14ac:dyDescent="0.2">
      <c r="A19" s="16">
        <f t="shared" si="25"/>
        <v>13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 s="21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1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3">
        <v>0</v>
      </c>
      <c r="AO19" s="38">
        <v>10</v>
      </c>
      <c r="AQ19" s="10">
        <f t="shared" si="24"/>
        <v>10</v>
      </c>
      <c r="AR19" s="8" t="s">
        <v>6</v>
      </c>
    </row>
    <row r="20" spans="1:44" x14ac:dyDescent="0.2">
      <c r="A20" s="16">
        <f t="shared" si="25"/>
        <v>14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 s="21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1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3">
        <v>0</v>
      </c>
      <c r="AO20" s="38">
        <v>10</v>
      </c>
      <c r="AQ20" s="10">
        <f t="shared" si="24"/>
        <v>10</v>
      </c>
      <c r="AR20" s="8" t="s">
        <v>6</v>
      </c>
    </row>
    <row r="21" spans="1:44" x14ac:dyDescent="0.2">
      <c r="A21" s="16">
        <f t="shared" si="25"/>
        <v>15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 s="21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1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3">
        <v>0</v>
      </c>
      <c r="AO21" s="38">
        <v>10</v>
      </c>
      <c r="AQ21" s="10">
        <f t="shared" si="24"/>
        <v>9.9999999999999964</v>
      </c>
      <c r="AR21" s="8" t="s">
        <v>6</v>
      </c>
    </row>
    <row r="22" spans="1:44" x14ac:dyDescent="0.2">
      <c r="A22" s="16">
        <f t="shared" si="25"/>
        <v>16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 s="21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1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3">
        <v>0</v>
      </c>
      <c r="AO22" s="38">
        <v>10</v>
      </c>
      <c r="AQ22" s="10">
        <f t="shared" si="24"/>
        <v>10</v>
      </c>
      <c r="AR22" s="8" t="s">
        <v>6</v>
      </c>
    </row>
    <row r="23" spans="1:44" x14ac:dyDescent="0.2">
      <c r="A23" s="16">
        <f t="shared" si="25"/>
        <v>17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 s="21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1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3">
        <v>0</v>
      </c>
      <c r="AO23" s="38">
        <v>7999</v>
      </c>
      <c r="AQ23" s="10">
        <f t="shared" si="24"/>
        <v>7998.9999999999982</v>
      </c>
      <c r="AR23" s="8" t="s">
        <v>6</v>
      </c>
    </row>
    <row r="24" spans="1:44" x14ac:dyDescent="0.2">
      <c r="A24" s="16">
        <f t="shared" si="25"/>
        <v>18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 s="21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1</v>
      </c>
      <c r="AJ24" s="22">
        <v>0</v>
      </c>
      <c r="AK24" s="22">
        <v>0</v>
      </c>
      <c r="AL24" s="22">
        <v>0</v>
      </c>
      <c r="AM24" s="22">
        <v>0</v>
      </c>
      <c r="AN24" s="23">
        <v>0</v>
      </c>
      <c r="AO24" s="38">
        <v>25</v>
      </c>
      <c r="AQ24" s="10">
        <f t="shared" si="24"/>
        <v>25</v>
      </c>
      <c r="AR24" s="8" t="s">
        <v>6</v>
      </c>
    </row>
    <row r="25" spans="1:44" x14ac:dyDescent="0.2">
      <c r="A25" s="16">
        <f t="shared" si="25"/>
        <v>19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 s="21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1</v>
      </c>
      <c r="AK25" s="22">
        <v>0</v>
      </c>
      <c r="AL25" s="22">
        <v>0</v>
      </c>
      <c r="AM25" s="22">
        <v>0</v>
      </c>
      <c r="AN25" s="23">
        <v>0</v>
      </c>
      <c r="AO25" s="38">
        <v>9944</v>
      </c>
      <c r="AQ25" s="10">
        <f t="shared" si="24"/>
        <v>9944</v>
      </c>
      <c r="AR25" s="8" t="s">
        <v>6</v>
      </c>
    </row>
    <row r="26" spans="1:44" x14ac:dyDescent="0.2">
      <c r="A26" s="16">
        <f t="shared" si="25"/>
        <v>20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 s="21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1</v>
      </c>
      <c r="AL26" s="22">
        <v>0</v>
      </c>
      <c r="AM26" s="22">
        <v>0</v>
      </c>
      <c r="AN26" s="23">
        <v>0</v>
      </c>
      <c r="AO26" s="38">
        <v>9899</v>
      </c>
      <c r="AQ26" s="10">
        <f t="shared" si="24"/>
        <v>9899</v>
      </c>
      <c r="AR26" s="8" t="s">
        <v>6</v>
      </c>
    </row>
    <row r="27" spans="1:44" x14ac:dyDescent="0.2">
      <c r="A27" s="16">
        <f t="shared" si="25"/>
        <v>21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 s="21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  <c r="AI27" s="22">
        <v>0</v>
      </c>
      <c r="AJ27" s="22">
        <v>0</v>
      </c>
      <c r="AK27" s="22">
        <v>0</v>
      </c>
      <c r="AL27" s="22">
        <v>1</v>
      </c>
      <c r="AM27" s="22">
        <v>0</v>
      </c>
      <c r="AN27" s="23">
        <v>0</v>
      </c>
      <c r="AO27" s="38">
        <v>9899</v>
      </c>
      <c r="AQ27" s="10">
        <f t="shared" si="24"/>
        <v>9899</v>
      </c>
      <c r="AR27" s="8" t="s">
        <v>6</v>
      </c>
    </row>
    <row r="28" spans="1:44" x14ac:dyDescent="0.2">
      <c r="A28" s="16">
        <f t="shared" si="25"/>
        <v>22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 s="21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1</v>
      </c>
      <c r="AN28" s="23">
        <v>0</v>
      </c>
      <c r="AO28" s="38">
        <v>9899</v>
      </c>
      <c r="AQ28" s="10">
        <f t="shared" si="24"/>
        <v>9899</v>
      </c>
      <c r="AR28" s="8" t="s">
        <v>6</v>
      </c>
    </row>
    <row r="29" spans="1:44" ht="13.5" thickBot="1" x14ac:dyDescent="0.25">
      <c r="A29" s="16">
        <f t="shared" si="25"/>
        <v>23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 s="24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6">
        <v>1</v>
      </c>
      <c r="AO29" s="38">
        <v>9899</v>
      </c>
      <c r="AQ29" s="10">
        <f t="shared" si="24"/>
        <v>9899</v>
      </c>
      <c r="AR29" s="8" t="s">
        <v>6</v>
      </c>
    </row>
    <row r="30" spans="1:44" x14ac:dyDescent="0.2">
      <c r="AR30" s="8" t="s">
        <v>6</v>
      </c>
    </row>
    <row r="31" spans="1:44" x14ac:dyDescent="0.2">
      <c r="Q31" t="s">
        <v>8</v>
      </c>
      <c r="AR31" s="8" t="s">
        <v>6</v>
      </c>
    </row>
    <row r="32" spans="1:44" x14ac:dyDescent="0.2">
      <c r="Q32" s="11">
        <f>MIN($AQ$5)</f>
        <v>14.855737704918031</v>
      </c>
      <c r="AR32" s="8" t="s">
        <v>6</v>
      </c>
    </row>
    <row r="33" spans="1:44" x14ac:dyDescent="0.2">
      <c r="Q33" s="11">
        <f>COUNT($B$4:$AN$4)</f>
        <v>39</v>
      </c>
      <c r="AR33" s="8" t="s">
        <v>6</v>
      </c>
    </row>
    <row r="34" spans="1:44" x14ac:dyDescent="0.2">
      <c r="Q34" s="11" t="b">
        <f t="array" ref="Q34">$AQ$7:$AQ$29=$AO$7:$AO$29</f>
        <v>1</v>
      </c>
      <c r="AR34" s="8" t="s">
        <v>6</v>
      </c>
    </row>
    <row r="35" spans="1:44" x14ac:dyDescent="0.2">
      <c r="Q35" s="11">
        <f>{32767;32767;0.000001;0.01;TRUE;FALSE;TRUE;1;1;1;0.0001;TRUE}</f>
        <v>32767</v>
      </c>
      <c r="AR35" s="8" t="s">
        <v>6</v>
      </c>
    </row>
    <row r="36" spans="1:44" x14ac:dyDescent="0.2">
      <c r="Q36" s="11">
        <f>{0;0;2;100;0;FALSE;TRUE;0.075;0;0;FALSE;30}</f>
        <v>0</v>
      </c>
      <c r="AR36" s="8" t="s">
        <v>6</v>
      </c>
    </row>
    <row r="37" spans="1:44" x14ac:dyDescent="0.2">
      <c r="AR37" s="8" t="s">
        <v>6</v>
      </c>
    </row>
    <row r="38" spans="1:44" x14ac:dyDescent="0.2">
      <c r="A38" s="9" t="s">
        <v>6</v>
      </c>
      <c r="B38" s="9" t="s">
        <v>6</v>
      </c>
      <c r="C38" s="9" t="s">
        <v>6</v>
      </c>
      <c r="D38" s="9" t="s">
        <v>6</v>
      </c>
      <c r="E38" s="9" t="s">
        <v>6</v>
      </c>
      <c r="F38" s="9" t="s">
        <v>6</v>
      </c>
      <c r="G38" s="9" t="s">
        <v>6</v>
      </c>
      <c r="H38" s="9" t="s">
        <v>6</v>
      </c>
      <c r="I38" s="9" t="s">
        <v>6</v>
      </c>
      <c r="J38" s="9" t="s">
        <v>6</v>
      </c>
      <c r="K38" s="9" t="s">
        <v>6</v>
      </c>
      <c r="L38" s="9" t="s">
        <v>6</v>
      </c>
      <c r="M38" s="9" t="s">
        <v>6</v>
      </c>
      <c r="N38" s="9" t="s">
        <v>6</v>
      </c>
      <c r="O38" s="9" t="s">
        <v>6</v>
      </c>
      <c r="P38" s="9" t="s">
        <v>6</v>
      </c>
      <c r="Q38" s="9" t="s">
        <v>6</v>
      </c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 t="s">
        <v>6</v>
      </c>
      <c r="AP38" s="9" t="s">
        <v>6</v>
      </c>
      <c r="AQ38" s="9" t="s">
        <v>6</v>
      </c>
      <c r="AR38" s="8" t="s">
        <v>6</v>
      </c>
    </row>
  </sheetData>
  <pageMargins left="0.25" right="0.2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dietSolver</vt:lpstr>
      <vt:lpstr>dietMatrix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MCasquilho</cp:lastModifiedBy>
  <dcterms:created xsi:type="dcterms:W3CDTF">2018-01-31T13:48:19Z</dcterms:created>
  <dcterms:modified xsi:type="dcterms:W3CDTF">2018-02-01T00:32:53Z</dcterms:modified>
</cp:coreProperties>
</file>