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_DOCS\POSTGRAD\_#_CURRENT\Galhano\"/>
    </mc:Choice>
  </mc:AlternateContent>
  <bookViews>
    <workbookView xWindow="0" yWindow="0" windowWidth="14370" windowHeight="6570"/>
  </bookViews>
  <sheets>
    <sheet name="mydata" sheetId="2" r:id="rId1"/>
    <sheet name="calc" sheetId="1" r:id="rId2"/>
  </sheets>
  <definedNames>
    <definedName name="solver_adj" localSheetId="1" hidden="1">calc!$B$5:$D$5</definedName>
    <definedName name="solver_adj" localSheetId="0" hidden="1">mydata!#REF!</definedName>
    <definedName name="solver_cvg" localSheetId="1" hidden="1">0.0001</definedName>
    <definedName name="solver_cvg" localSheetId="0" hidden="1">0.0001</definedName>
    <definedName name="solver_drv" localSheetId="1" hidden="1">2</definedName>
    <definedName name="solver_drv" localSheetId="0" hidden="1">2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1</definedName>
    <definedName name="solver_msl" localSheetId="0" hidden="1">1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calc!$G$8</definedName>
    <definedName name="solver_opt" localSheetId="0" hidden="1">mydata!#REF!</definedName>
    <definedName name="solver_pre" localSheetId="1" hidden="1">0.000001</definedName>
    <definedName name="solver_pre" localSheetId="0" hidden="1">0.000001</definedName>
    <definedName name="solver_rbv" localSheetId="1" hidden="1">2</definedName>
    <definedName name="solver_rbv" localSheetId="0" hidden="1">2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B8" i="2"/>
  <c r="A8" i="2"/>
  <c r="C7" i="2"/>
  <c r="B7" i="2"/>
  <c r="C6" i="2"/>
  <c r="B6" i="2"/>
  <c r="C5" i="2"/>
  <c r="B5" i="2"/>
  <c r="C4" i="2"/>
  <c r="B4" i="2"/>
  <c r="C3" i="2"/>
  <c r="B3" i="2"/>
  <c r="C2" i="2"/>
  <c r="B2" i="2"/>
  <c r="C1" i="2"/>
  <c r="B1" i="2"/>
  <c r="A7" i="2"/>
  <c r="A6" i="2"/>
  <c r="A5" i="2"/>
  <c r="A4" i="2"/>
  <c r="A3" i="2"/>
  <c r="A2" i="2"/>
  <c r="A1" i="2"/>
  <c r="A18" i="1" l="1"/>
  <c r="A19" i="1" s="1"/>
  <c r="A20" i="1" s="1"/>
  <c r="A21" i="1" s="1"/>
  <c r="A22" i="1" s="1"/>
  <c r="A12" i="1"/>
  <c r="A13" i="1" s="1"/>
  <c r="A14" i="1" s="1"/>
  <c r="A15" i="1" s="1"/>
  <c r="A16" i="1" s="1"/>
  <c r="A17" i="1" s="1"/>
  <c r="A11" i="1"/>
  <c r="H12" i="1" l="1"/>
  <c r="H11" i="1"/>
  <c r="H10" i="1"/>
  <c r="F10" i="1" l="1"/>
  <c r="E10" i="1"/>
  <c r="D10" i="1"/>
  <c r="C10" i="1"/>
  <c r="B11" i="1"/>
  <c r="D11" i="1" s="1"/>
  <c r="A2" i="1"/>
  <c r="F11" i="1" l="1"/>
  <c r="C11" i="1"/>
  <c r="E11" i="1"/>
  <c r="B12" i="1"/>
  <c r="D12" i="1" s="1"/>
  <c r="G10" i="1"/>
  <c r="B13" i="1" l="1"/>
  <c r="F12" i="1"/>
  <c r="E12" i="1"/>
  <c r="C12" i="1"/>
  <c r="G11" i="1"/>
  <c r="B14" i="1" l="1"/>
  <c r="E13" i="1"/>
  <c r="F13" i="1"/>
  <c r="D13" i="1"/>
  <c r="C13" i="1"/>
  <c r="G12" i="1"/>
  <c r="B15" i="1" l="1"/>
  <c r="F14" i="1"/>
  <c r="E14" i="1"/>
  <c r="C14" i="1"/>
  <c r="D14" i="1"/>
  <c r="G13" i="1"/>
  <c r="G14" i="1" l="1"/>
  <c r="B16" i="1"/>
  <c r="E15" i="1"/>
  <c r="F15" i="1"/>
  <c r="D15" i="1"/>
  <c r="C15" i="1"/>
  <c r="G15" i="1" l="1"/>
  <c r="B17" i="1"/>
  <c r="F16" i="1"/>
  <c r="E16" i="1"/>
  <c r="C16" i="1"/>
  <c r="D16" i="1"/>
  <c r="G16" i="1" l="1"/>
  <c r="B18" i="1"/>
  <c r="E17" i="1"/>
  <c r="F17" i="1"/>
  <c r="C17" i="1"/>
  <c r="D17" i="1"/>
  <c r="G17" i="1" l="1"/>
  <c r="B19" i="1"/>
  <c r="F18" i="1"/>
  <c r="E18" i="1"/>
  <c r="D18" i="1"/>
  <c r="C18" i="1"/>
  <c r="G18" i="1" l="1"/>
  <c r="D19" i="1"/>
  <c r="E19" i="1"/>
  <c r="F19" i="1"/>
  <c r="C19" i="1"/>
  <c r="B20" i="1"/>
  <c r="G19" i="1" l="1"/>
  <c r="C20" i="1"/>
  <c r="F20" i="1"/>
  <c r="E20" i="1"/>
  <c r="B21" i="1"/>
  <c r="D20" i="1"/>
  <c r="G20" i="1" l="1"/>
  <c r="C21" i="1"/>
  <c r="E21" i="1"/>
  <c r="F21" i="1"/>
  <c r="D21" i="1"/>
  <c r="B22" i="1"/>
  <c r="G21" i="1" l="1"/>
  <c r="C22" i="1"/>
  <c r="F22" i="1"/>
  <c r="E22" i="1"/>
  <c r="D22" i="1"/>
  <c r="G22" i="1" l="1"/>
  <c r="G8" i="1" s="1"/>
  <c r="H9" i="1" s="1"/>
</calcChain>
</file>

<file path=xl/sharedStrings.xml><?xml version="1.0" encoding="utf-8"?>
<sst xmlns="http://schemas.openxmlformats.org/spreadsheetml/2006/main" count="14" uniqueCount="14">
  <si>
    <t>t</t>
  </si>
  <si>
    <r>
      <rPr>
        <i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=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</si>
  <si>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 =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</si>
  <si>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E</t>
    </r>
    <r>
      <rPr>
        <b/>
        <vertAlign val="subscript"/>
        <sz val="10"/>
        <color theme="1"/>
        <rFont val="Times New Roman"/>
        <family val="1"/>
      </rPr>
      <t>1</t>
    </r>
    <r>
      <rPr>
        <b/>
        <sz val="10"/>
        <color theme="1"/>
        <rFont val="Times New Roman"/>
        <family val="1"/>
      </rPr>
      <t>L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</si>
  <si>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E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P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</si>
  <si>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C</t>
    </r>
    <r>
      <rPr>
        <b/>
        <vertAlign val="subscript"/>
        <sz val="10"/>
        <color theme="1"/>
        <rFont val="Times New Roman"/>
        <family val="1"/>
      </rPr>
      <t>1</t>
    </r>
    <r>
      <rPr>
        <b/>
        <sz val="10"/>
        <color theme="1"/>
        <rFont val="Times New Roman"/>
        <family val="1"/>
      </rPr>
      <t>L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</si>
  <si>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C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P</t>
    </r>
  </si>
  <si>
    <r>
      <rPr>
        <i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=</t>
    </r>
  </si>
  <si>
    <t>Diff2</t>
  </si>
  <si>
    <t>Sum =</t>
  </si>
  <si>
    <r>
      <rPr>
        <b/>
        <i/>
        <sz val="10"/>
        <color theme="1"/>
        <rFont val="Times New Roman"/>
        <family val="1"/>
      </rPr>
      <t>y</t>
    </r>
    <r>
      <rPr>
        <b/>
        <sz val="10"/>
        <color theme="1"/>
        <rFont val="Times New Roman"/>
        <family val="1"/>
      </rPr>
      <t xml:space="preserve"> = </t>
    </r>
    <r>
      <rPr>
        <b/>
        <i/>
        <sz val="10"/>
        <color theme="1"/>
        <rFont val="Times New Roman"/>
        <family val="1"/>
      </rPr>
      <t>a</t>
    </r>
    <r>
      <rPr>
        <b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x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 xml:space="preserve"> + </t>
    </r>
    <r>
      <rPr>
        <b/>
        <i/>
        <sz val="10"/>
        <color theme="1"/>
        <rFont val="Times New Roman"/>
        <family val="1"/>
      </rPr>
      <t>b</t>
    </r>
    <r>
      <rPr>
        <b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x</t>
    </r>
    <r>
      <rPr>
        <b/>
        <sz val="10"/>
        <color theme="1"/>
        <rFont val="Times New Roman"/>
        <family val="1"/>
      </rPr>
      <t xml:space="preserve"> + </t>
    </r>
    <r>
      <rPr>
        <b/>
        <i/>
        <sz val="10"/>
        <color theme="1"/>
        <rFont val="Times New Roman"/>
        <family val="1"/>
      </rPr>
      <t>c</t>
    </r>
  </si>
  <si>
    <r>
      <rPr>
        <b/>
        <i/>
        <sz val="10"/>
        <color theme="1"/>
        <rFont val="Times New Roman"/>
        <family val="1"/>
      </rPr>
      <t>y</t>
    </r>
    <r>
      <rPr>
        <b/>
        <sz val="10"/>
        <color theme="1"/>
        <rFont val="Times New Roman"/>
        <family val="1"/>
      </rPr>
      <t xml:space="preserve"> = </t>
    </r>
    <r>
      <rPr>
        <b/>
        <i/>
        <sz val="10"/>
        <color theme="1"/>
        <rFont val="Times New Roman"/>
        <family val="1"/>
      </rPr>
      <t>a</t>
    </r>
    <r>
      <rPr>
        <b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x</t>
    </r>
    <r>
      <rPr>
        <b/>
        <sz val="10"/>
        <color theme="1"/>
        <rFont val="Times New Roman"/>
        <family val="1"/>
      </rPr>
      <t xml:space="preserve"> + </t>
    </r>
    <r>
      <rPr>
        <b/>
        <i/>
        <sz val="10"/>
        <color theme="1"/>
        <rFont val="Times New Roman"/>
        <family val="1"/>
      </rPr>
      <t>b</t>
    </r>
  </si>
  <si>
    <t>i</t>
  </si>
  <si>
    <t>Fit from matrix data ('curve_fit' ? 'minimize' 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</si>
</sst>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"/>
  </numFmts>
  <fonts count="10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b/>
      <i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3" fillId="0" borderId="3" xfId="0" applyFont="1" applyFill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5" borderId="0" xfId="0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calc!$C$9</c:f>
              <c:strCache>
                <c:ptCount val="1"/>
                <c:pt idx="0">
                  <c:v>yE1L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calc!$B$10:$B$22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calc!$C$10:$C$22</c:f>
              <c:numCache>
                <c:formatCode>General</c:formatCode>
                <c:ptCount val="13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B6-408C-AE3E-D195D572564F}"/>
            </c:ext>
          </c:extLst>
        </c:ser>
        <c:ser>
          <c:idx val="1"/>
          <c:order val="1"/>
          <c:tx>
            <c:strRef>
              <c:f>calc!$D$9</c:f>
              <c:strCache>
                <c:ptCount val="1"/>
                <c:pt idx="0">
                  <c:v>yE2P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calc!$B$10:$B$22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calc!$D$10:$D$22</c:f>
              <c:numCache>
                <c:formatCode>General</c:formatCode>
                <c:ptCount val="13"/>
                <c:pt idx="0">
                  <c:v>-10</c:v>
                </c:pt>
                <c:pt idx="1">
                  <c:v>-11.5</c:v>
                </c:pt>
                <c:pt idx="2">
                  <c:v>-12</c:v>
                </c:pt>
                <c:pt idx="3">
                  <c:v>-11.5</c:v>
                </c:pt>
                <c:pt idx="4">
                  <c:v>-10</c:v>
                </c:pt>
                <c:pt idx="5">
                  <c:v>-7.5</c:v>
                </c:pt>
                <c:pt idx="6">
                  <c:v>-4</c:v>
                </c:pt>
                <c:pt idx="7">
                  <c:v>0.5</c:v>
                </c:pt>
                <c:pt idx="8">
                  <c:v>6</c:v>
                </c:pt>
                <c:pt idx="9">
                  <c:v>12.5</c:v>
                </c:pt>
                <c:pt idx="10">
                  <c:v>20</c:v>
                </c:pt>
                <c:pt idx="11">
                  <c:v>28.5</c:v>
                </c:pt>
                <c:pt idx="12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B6-408C-AE3E-D195D572564F}"/>
            </c:ext>
          </c:extLst>
        </c:ser>
        <c:ser>
          <c:idx val="2"/>
          <c:order val="2"/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calc!$B$10:$B$22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calc!$E$10:$E$22</c:f>
              <c:numCache>
                <c:formatCode>General</c:formatCode>
                <c:ptCount val="13"/>
                <c:pt idx="0">
                  <c:v>-3.75</c:v>
                </c:pt>
                <c:pt idx="1">
                  <c:v>-2.375</c:v>
                </c:pt>
                <c:pt idx="2">
                  <c:v>-1</c:v>
                </c:pt>
                <c:pt idx="3">
                  <c:v>0.375</c:v>
                </c:pt>
                <c:pt idx="4">
                  <c:v>1.75</c:v>
                </c:pt>
                <c:pt idx="5">
                  <c:v>3.125</c:v>
                </c:pt>
                <c:pt idx="6">
                  <c:v>4.5</c:v>
                </c:pt>
                <c:pt idx="7">
                  <c:v>5.875</c:v>
                </c:pt>
                <c:pt idx="8">
                  <c:v>7.25</c:v>
                </c:pt>
                <c:pt idx="9">
                  <c:v>8.625</c:v>
                </c:pt>
                <c:pt idx="10">
                  <c:v>10</c:v>
                </c:pt>
                <c:pt idx="11">
                  <c:v>11.375</c:v>
                </c:pt>
                <c:pt idx="12">
                  <c:v>12.75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BC-4F26-A6D3-FBF4E94FDBDD}"/>
            </c:ext>
          </c:extLst>
        </c:ser>
        <c:ser>
          <c:idx val="3"/>
          <c:order val="3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calc!$B$10:$B$22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calc!$F$10:$F$22</c:f>
              <c:numCache>
                <c:formatCode>General</c:formatCode>
                <c:ptCount val="13"/>
                <c:pt idx="0">
                  <c:v>-10.75</c:v>
                </c:pt>
                <c:pt idx="1">
                  <c:v>-11.9375</c:v>
                </c:pt>
                <c:pt idx="2">
                  <c:v>-11.75</c:v>
                </c:pt>
                <c:pt idx="3">
                  <c:v>-10.1875</c:v>
                </c:pt>
                <c:pt idx="4">
                  <c:v>-7.25</c:v>
                </c:pt>
                <c:pt idx="5">
                  <c:v>-2.9375</c:v>
                </c:pt>
                <c:pt idx="6">
                  <c:v>2.75</c:v>
                </c:pt>
                <c:pt idx="7">
                  <c:v>9.8125</c:v>
                </c:pt>
                <c:pt idx="8">
                  <c:v>18.25</c:v>
                </c:pt>
                <c:pt idx="9">
                  <c:v>28.0625</c:v>
                </c:pt>
                <c:pt idx="10">
                  <c:v>39.25</c:v>
                </c:pt>
                <c:pt idx="11">
                  <c:v>51.8125</c:v>
                </c:pt>
                <c:pt idx="12">
                  <c:v>65.75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BC-4F26-A6D3-FBF4E94FD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69872"/>
        <c:axId val="296570200"/>
      </c:scatterChart>
      <c:valAx>
        <c:axId val="29656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570200"/>
        <c:crosses val="autoZero"/>
        <c:crossBetween val="midCat"/>
      </c:valAx>
      <c:valAx>
        <c:axId val="29657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56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142875</xdr:rowOff>
    </xdr:from>
    <xdr:to>
      <xdr:col>13</xdr:col>
      <xdr:colOff>476250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/>
  </sheetViews>
  <sheetFormatPr defaultRowHeight="12.75" x14ac:dyDescent="0.2"/>
  <cols>
    <col min="1" max="1" width="9.33203125" customWidth="1"/>
  </cols>
  <sheetData>
    <row r="1" spans="1:3" x14ac:dyDescent="0.2">
      <c r="A1">
        <f>calc!B10</f>
        <v>0</v>
      </c>
      <c r="B1">
        <f>calc!C10</f>
        <v>-4</v>
      </c>
      <c r="C1">
        <f>calc!D10</f>
        <v>-10</v>
      </c>
    </row>
    <row r="2" spans="1:3" x14ac:dyDescent="0.2">
      <c r="A2">
        <f>calc!B11</f>
        <v>0.5</v>
      </c>
      <c r="B2">
        <f>calc!C11</f>
        <v>-3</v>
      </c>
      <c r="C2">
        <f>calc!D11</f>
        <v>-11.5</v>
      </c>
    </row>
    <row r="3" spans="1:3" x14ac:dyDescent="0.2">
      <c r="A3">
        <f>calc!B12</f>
        <v>1</v>
      </c>
      <c r="B3">
        <f>calc!C12</f>
        <v>-2</v>
      </c>
      <c r="C3">
        <f>calc!D12</f>
        <v>-12</v>
      </c>
    </row>
    <row r="4" spans="1:3" x14ac:dyDescent="0.2">
      <c r="A4">
        <f>calc!B13</f>
        <v>1.5</v>
      </c>
      <c r="B4">
        <f>calc!C13</f>
        <v>-1</v>
      </c>
      <c r="C4">
        <f>calc!D13</f>
        <v>-11.5</v>
      </c>
    </row>
    <row r="5" spans="1:3" x14ac:dyDescent="0.2">
      <c r="A5">
        <f>calc!B14</f>
        <v>2</v>
      </c>
      <c r="B5">
        <f>calc!C14</f>
        <v>0</v>
      </c>
      <c r="C5">
        <f>calc!D14</f>
        <v>-10</v>
      </c>
    </row>
    <row r="6" spans="1:3" x14ac:dyDescent="0.2">
      <c r="A6">
        <f>calc!B15</f>
        <v>2.5</v>
      </c>
      <c r="B6">
        <f>calc!C15</f>
        <v>1</v>
      </c>
      <c r="C6">
        <f>calc!D15</f>
        <v>-7.5</v>
      </c>
    </row>
    <row r="7" spans="1:3" x14ac:dyDescent="0.2">
      <c r="A7">
        <f>calc!B16</f>
        <v>3</v>
      </c>
      <c r="B7">
        <f>calc!C16</f>
        <v>2</v>
      </c>
      <c r="C7">
        <f>calc!D16</f>
        <v>-4</v>
      </c>
    </row>
    <row r="8" spans="1:3" x14ac:dyDescent="0.2">
      <c r="A8">
        <f>calc!B17</f>
        <v>3.5</v>
      </c>
      <c r="B8">
        <f>calc!C17</f>
        <v>3</v>
      </c>
      <c r="C8">
        <f>calc!D17</f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/>
  </sheetViews>
  <sheetFormatPr defaultRowHeight="12.75" x14ac:dyDescent="0.2"/>
  <cols>
    <col min="2" max="2" width="9.33203125" customWidth="1"/>
  </cols>
  <sheetData>
    <row r="1" spans="1:8" ht="13.5" x14ac:dyDescent="0.25">
      <c r="A1" s="2">
        <v>45224</v>
      </c>
      <c r="C1" s="1" t="s">
        <v>13</v>
      </c>
    </row>
    <row r="2" spans="1:8" x14ac:dyDescent="0.2">
      <c r="A2" s="3">
        <f>$A$1</f>
        <v>45224</v>
      </c>
    </row>
    <row r="4" spans="1:8" x14ac:dyDescent="0.2">
      <c r="A4" s="7" t="s">
        <v>1</v>
      </c>
      <c r="B4" s="9">
        <v>2</v>
      </c>
      <c r="C4" s="9">
        <v>-4</v>
      </c>
      <c r="D4" s="9">
        <v>-10</v>
      </c>
    </row>
    <row r="5" spans="1:8" x14ac:dyDescent="0.2">
      <c r="A5" s="7" t="s">
        <v>7</v>
      </c>
      <c r="B5" s="10">
        <v>2.75</v>
      </c>
      <c r="C5" s="10">
        <v>-3.75</v>
      </c>
      <c r="D5" s="10">
        <v>-10.75</v>
      </c>
    </row>
    <row r="7" spans="1:8" ht="17.25" thickBot="1" x14ac:dyDescent="0.3">
      <c r="F7" s="15" t="s">
        <v>10</v>
      </c>
    </row>
    <row r="8" spans="1:8" ht="14.25" thickBot="1" x14ac:dyDescent="0.3">
      <c r="A8" s="7" t="s">
        <v>2</v>
      </c>
      <c r="B8" s="8">
        <v>0.5</v>
      </c>
      <c r="E8" s="16" t="s">
        <v>11</v>
      </c>
      <c r="F8" s="6" t="s">
        <v>9</v>
      </c>
      <c r="G8" s="14">
        <f>SUM(G10:G22)</f>
        <v>2346.3984375</v>
      </c>
    </row>
    <row r="9" spans="1:8" ht="15" thickBot="1" x14ac:dyDescent="0.3">
      <c r="A9" s="4" t="s">
        <v>12</v>
      </c>
      <c r="B9" s="4" t="s">
        <v>0</v>
      </c>
      <c r="C9" s="5" t="s">
        <v>3</v>
      </c>
      <c r="D9" s="5" t="s">
        <v>4</v>
      </c>
      <c r="E9" s="5" t="s">
        <v>5</v>
      </c>
      <c r="F9" s="5" t="s">
        <v>6</v>
      </c>
      <c r="G9" s="13" t="s">
        <v>8</v>
      </c>
      <c r="H9" s="17">
        <f>MIN($G$8)</f>
        <v>2346.3984375</v>
      </c>
    </row>
    <row r="10" spans="1:8" ht="13.5" thickTop="1" x14ac:dyDescent="0.2">
      <c r="A10" s="18">
        <v>0</v>
      </c>
      <c r="B10" s="8">
        <v>0</v>
      </c>
      <c r="C10" s="9">
        <f t="shared" ref="C10:C22" si="0">$B$4*$B10+$C$4</f>
        <v>-4</v>
      </c>
      <c r="D10" s="9">
        <f t="shared" ref="D10:D22" si="1">$B$4*$B10^2+$C$4*$B10+$D$4</f>
        <v>-10</v>
      </c>
      <c r="E10" s="12">
        <f t="shared" ref="E10:E22" si="2">$B$5*$B10+$C$5</f>
        <v>-3.75</v>
      </c>
      <c r="F10" s="12">
        <f t="shared" ref="F10:F22" si="3">$B$5*$B10^2+$C$5*$B10+$D$5</f>
        <v>-10.75</v>
      </c>
      <c r="G10">
        <f t="shared" ref="G10:G22" si="4">($E10-$C10)^2+($F10-$D10)^2</f>
        <v>0.625</v>
      </c>
      <c r="H10" s="17">
        <f>COUNT($B$5:$D$5)</f>
        <v>3</v>
      </c>
    </row>
    <row r="11" spans="1:8" x14ac:dyDescent="0.2">
      <c r="A11" s="18">
        <f>$A10+1</f>
        <v>1</v>
      </c>
      <c r="B11" s="8">
        <f t="shared" ref="B11:B22" si="5">$B10+$B$8</f>
        <v>0.5</v>
      </c>
      <c r="C11" s="9">
        <f t="shared" si="0"/>
        <v>-3</v>
      </c>
      <c r="D11" s="9">
        <f t="shared" si="1"/>
        <v>-11.5</v>
      </c>
      <c r="E11" s="12">
        <f t="shared" si="2"/>
        <v>-2.375</v>
      </c>
      <c r="F11" s="12">
        <f t="shared" si="3"/>
        <v>-11.9375</v>
      </c>
      <c r="G11">
        <f t="shared" si="4"/>
        <v>0.58203125</v>
      </c>
      <c r="H11" s="17">
        <f>{32767;32767;0.000001;0.01;FALSE;TRUE;TRUE;1;1;1;0.0001;TRUE}</f>
        <v>32767</v>
      </c>
    </row>
    <row r="12" spans="1:8" x14ac:dyDescent="0.2">
      <c r="A12" s="18">
        <f t="shared" ref="A12:A22" si="6">$A11+1</f>
        <v>2</v>
      </c>
      <c r="B12" s="8">
        <f t="shared" si="5"/>
        <v>1</v>
      </c>
      <c r="C12" s="9">
        <f t="shared" si="0"/>
        <v>-2</v>
      </c>
      <c r="D12" s="9">
        <f t="shared" si="1"/>
        <v>-12</v>
      </c>
      <c r="E12" s="12">
        <f t="shared" si="2"/>
        <v>-1</v>
      </c>
      <c r="F12" s="12">
        <f t="shared" si="3"/>
        <v>-11.75</v>
      </c>
      <c r="G12">
        <f t="shared" si="4"/>
        <v>1.0625</v>
      </c>
      <c r="H12" s="17">
        <f>{0;0;1;100;0;FALSE;TRUE;0.075;0;0;FALSE;30}</f>
        <v>0</v>
      </c>
    </row>
    <row r="13" spans="1:8" x14ac:dyDescent="0.2">
      <c r="A13" s="18">
        <f t="shared" si="6"/>
        <v>3</v>
      </c>
      <c r="B13" s="8">
        <f t="shared" si="5"/>
        <v>1.5</v>
      </c>
      <c r="C13" s="9">
        <f t="shared" si="0"/>
        <v>-1</v>
      </c>
      <c r="D13" s="9">
        <f t="shared" si="1"/>
        <v>-11.5</v>
      </c>
      <c r="E13" s="12">
        <f t="shared" si="2"/>
        <v>0.375</v>
      </c>
      <c r="F13" s="12">
        <f t="shared" si="3"/>
        <v>-10.1875</v>
      </c>
      <c r="G13">
        <f t="shared" si="4"/>
        <v>3.61328125</v>
      </c>
    </row>
    <row r="14" spans="1:8" x14ac:dyDescent="0.2">
      <c r="A14" s="18">
        <f t="shared" si="6"/>
        <v>4</v>
      </c>
      <c r="B14" s="8">
        <f t="shared" si="5"/>
        <v>2</v>
      </c>
      <c r="C14" s="9">
        <f t="shared" si="0"/>
        <v>0</v>
      </c>
      <c r="D14" s="9">
        <f t="shared" si="1"/>
        <v>-10</v>
      </c>
      <c r="E14" s="12">
        <f t="shared" si="2"/>
        <v>1.75</v>
      </c>
      <c r="F14" s="12">
        <f t="shared" si="3"/>
        <v>-7.25</v>
      </c>
      <c r="G14">
        <f t="shared" si="4"/>
        <v>10.625</v>
      </c>
    </row>
    <row r="15" spans="1:8" x14ac:dyDescent="0.2">
      <c r="A15" s="18">
        <f t="shared" si="6"/>
        <v>5</v>
      </c>
      <c r="B15" s="8">
        <f t="shared" si="5"/>
        <v>2.5</v>
      </c>
      <c r="C15" s="9">
        <f t="shared" si="0"/>
        <v>1</v>
      </c>
      <c r="D15" s="9">
        <f t="shared" si="1"/>
        <v>-7.5</v>
      </c>
      <c r="E15" s="12">
        <f t="shared" si="2"/>
        <v>3.125</v>
      </c>
      <c r="F15" s="12">
        <f t="shared" si="3"/>
        <v>-2.9375</v>
      </c>
      <c r="G15">
        <f t="shared" si="4"/>
        <v>25.33203125</v>
      </c>
    </row>
    <row r="16" spans="1:8" x14ac:dyDescent="0.2">
      <c r="A16" s="18">
        <f t="shared" si="6"/>
        <v>6</v>
      </c>
      <c r="B16" s="8">
        <f t="shared" si="5"/>
        <v>3</v>
      </c>
      <c r="C16" s="9">
        <f t="shared" si="0"/>
        <v>2</v>
      </c>
      <c r="D16" s="9">
        <f t="shared" si="1"/>
        <v>-4</v>
      </c>
      <c r="E16" s="12">
        <f t="shared" si="2"/>
        <v>4.5</v>
      </c>
      <c r="F16" s="12">
        <f t="shared" si="3"/>
        <v>2.75</v>
      </c>
      <c r="G16">
        <f t="shared" si="4"/>
        <v>51.8125</v>
      </c>
    </row>
    <row r="17" spans="1:14" x14ac:dyDescent="0.2">
      <c r="A17" s="18">
        <f t="shared" si="6"/>
        <v>7</v>
      </c>
      <c r="B17" s="8">
        <f t="shared" si="5"/>
        <v>3.5</v>
      </c>
      <c r="C17" s="9">
        <f t="shared" si="0"/>
        <v>3</v>
      </c>
      <c r="D17" s="9">
        <f t="shared" si="1"/>
        <v>0.5</v>
      </c>
      <c r="E17" s="12">
        <f t="shared" si="2"/>
        <v>5.875</v>
      </c>
      <c r="F17" s="12">
        <f t="shared" si="3"/>
        <v>9.8125</v>
      </c>
      <c r="G17">
        <f t="shared" si="4"/>
        <v>94.98828125</v>
      </c>
    </row>
    <row r="18" spans="1:14" x14ac:dyDescent="0.2">
      <c r="A18" s="18">
        <f t="shared" si="6"/>
        <v>8</v>
      </c>
      <c r="B18">
        <f t="shared" si="5"/>
        <v>4</v>
      </c>
      <c r="C18" s="1">
        <f t="shared" si="0"/>
        <v>4</v>
      </c>
      <c r="D18" s="1">
        <f t="shared" si="1"/>
        <v>6</v>
      </c>
      <c r="E18" s="12">
        <f t="shared" si="2"/>
        <v>7.25</v>
      </c>
      <c r="F18" s="12">
        <f t="shared" si="3"/>
        <v>18.25</v>
      </c>
      <c r="G18">
        <f t="shared" si="4"/>
        <v>160.625</v>
      </c>
    </row>
    <row r="19" spans="1:14" x14ac:dyDescent="0.2">
      <c r="A19" s="18">
        <f t="shared" si="6"/>
        <v>9</v>
      </c>
      <c r="B19">
        <f t="shared" si="5"/>
        <v>4.5</v>
      </c>
      <c r="C19" s="1">
        <f t="shared" si="0"/>
        <v>5</v>
      </c>
      <c r="D19" s="1">
        <f t="shared" si="1"/>
        <v>12.5</v>
      </c>
      <c r="E19" s="12">
        <f t="shared" si="2"/>
        <v>8.625</v>
      </c>
      <c r="F19" s="12">
        <f t="shared" si="3"/>
        <v>28.0625</v>
      </c>
      <c r="G19">
        <f t="shared" si="4"/>
        <v>255.33203125</v>
      </c>
    </row>
    <row r="20" spans="1:14" x14ac:dyDescent="0.2">
      <c r="A20" s="18">
        <f t="shared" si="6"/>
        <v>10</v>
      </c>
      <c r="B20">
        <f t="shared" si="5"/>
        <v>5</v>
      </c>
      <c r="C20" s="1">
        <f t="shared" si="0"/>
        <v>6</v>
      </c>
      <c r="D20" s="1">
        <f t="shared" si="1"/>
        <v>20</v>
      </c>
      <c r="E20" s="12">
        <f t="shared" si="2"/>
        <v>10</v>
      </c>
      <c r="F20" s="12">
        <f t="shared" si="3"/>
        <v>39.25</v>
      </c>
      <c r="G20">
        <f t="shared" si="4"/>
        <v>386.5625</v>
      </c>
    </row>
    <row r="21" spans="1:14" x14ac:dyDescent="0.2">
      <c r="A21" s="18">
        <f t="shared" si="6"/>
        <v>11</v>
      </c>
      <c r="B21">
        <f t="shared" si="5"/>
        <v>5.5</v>
      </c>
      <c r="C21" s="1">
        <f t="shared" si="0"/>
        <v>7</v>
      </c>
      <c r="D21" s="1">
        <f t="shared" si="1"/>
        <v>28.5</v>
      </c>
      <c r="E21" s="12">
        <f t="shared" si="2"/>
        <v>11.375</v>
      </c>
      <c r="F21" s="12">
        <f t="shared" si="3"/>
        <v>51.8125</v>
      </c>
      <c r="G21">
        <f t="shared" si="4"/>
        <v>562.61328125</v>
      </c>
    </row>
    <row r="22" spans="1:14" x14ac:dyDescent="0.2">
      <c r="A22" s="18">
        <f t="shared" si="6"/>
        <v>12</v>
      </c>
      <c r="B22">
        <f t="shared" si="5"/>
        <v>6</v>
      </c>
      <c r="C22" s="1">
        <f t="shared" si="0"/>
        <v>8</v>
      </c>
      <c r="D22" s="1">
        <f t="shared" si="1"/>
        <v>38</v>
      </c>
      <c r="E22" s="12">
        <f t="shared" si="2"/>
        <v>12.75</v>
      </c>
      <c r="F22" s="12">
        <f t="shared" si="3"/>
        <v>65.75</v>
      </c>
      <c r="G22">
        <f t="shared" si="4"/>
        <v>792.625</v>
      </c>
    </row>
    <row r="23" spans="1:14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mydata</vt:lpstr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MCasquilho</dc:creator>
  <cp:lastModifiedBy>MCasquilho</cp:lastModifiedBy>
  <dcterms:created xsi:type="dcterms:W3CDTF">2023-10-25T15:43:30Z</dcterms:created>
  <dcterms:modified xsi:type="dcterms:W3CDTF">2023-11-08T18:34:32Z</dcterms:modified>
</cp:coreProperties>
</file>