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ilizador\Desktop\"/>
    </mc:Choice>
  </mc:AlternateContent>
  <bookViews>
    <workbookView xWindow="120" yWindow="90" windowWidth="11655" windowHeight="7050" activeTab="1"/>
  </bookViews>
  <sheets>
    <sheet name="P2" sheetId="1" r:id="rId1"/>
    <sheet name="P3" sheetId="2" r:id="rId2"/>
    <sheet name="P4" sheetId="4" r:id="rId3"/>
    <sheet name="P4plot" sheetId="5" r:id="rId4"/>
  </sheets>
  <definedNames>
    <definedName name="solver_adj" localSheetId="0" hidden="1">'P2'!$C$18:$F$20</definedName>
    <definedName name="solver_adj" localSheetId="1" hidden="1">'P3'!$B$22:$I$22</definedName>
    <definedName name="solver_cvg" localSheetId="0" hidden="1">0.0001</definedName>
    <definedName name="solver_cvg" localSheetId="1" hidden="1">0.0000001</definedName>
    <definedName name="solver_drv" localSheetId="0" hidden="1">1</definedName>
    <definedName name="solver_drv" localSheetId="1" hidden="1">1</definedName>
    <definedName name="solver_eng" localSheetId="1" hidden="1">2</definedName>
    <definedName name="solver_est" localSheetId="0" hidden="1">1</definedName>
    <definedName name="solver_est" localSheetId="1" hidden="1">1</definedName>
    <definedName name="solver_itr" localSheetId="0" hidden="1">100</definedName>
    <definedName name="solver_itr" localSheetId="1" hidden="1">100</definedName>
    <definedName name="solver_lhs1" localSheetId="0" hidden="1">'P2'!$C$21:$E$21</definedName>
    <definedName name="solver_lhs1" localSheetId="1" hidden="1">'P3'!$J$24:$J$26</definedName>
    <definedName name="solver_lhs2" localSheetId="0" hidden="1">'P2'!$G$18:$G$20</definedName>
    <definedName name="solver_lhs2" localSheetId="1" hidden="1">'P3'!$G$18</definedName>
    <definedName name="solver_lhs3" localSheetId="1" hidden="1">'P3'!$G$19</definedName>
    <definedName name="solver_lin" localSheetId="0" hidden="1">1</definedName>
    <definedName name="solver_lin" localSheetId="1" hidden="1">2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0" hidden="1">1</definedName>
    <definedName name="solver_neg" localSheetId="1" hidden="1">1</definedName>
    <definedName name="solver_nod" localSheetId="1" hidden="1">2147483647</definedName>
    <definedName name="solver_num" localSheetId="0" hidden="1">2</definedName>
    <definedName name="solver_num" localSheetId="1" hidden="1">1</definedName>
    <definedName name="solver_nwt" localSheetId="0" hidden="1">1</definedName>
    <definedName name="solver_nwt" localSheetId="1" hidden="1">1</definedName>
    <definedName name="solver_opt" localSheetId="0" hidden="1">'P2'!$H$17</definedName>
    <definedName name="solver_opt" localSheetId="1" hidden="1">'P3'!$J$23</definedName>
    <definedName name="solver_pre" localSheetId="0" hidden="1">0.000001</definedName>
    <definedName name="solver_pre" localSheetId="1" hidden="1">0.000000001</definedName>
    <definedName name="solver_rbv" localSheetId="1" hidden="1">1</definedName>
    <definedName name="solver_rel1" localSheetId="0" hidden="1">2</definedName>
    <definedName name="solver_rel1" localSheetId="1" hidden="1">2</definedName>
    <definedName name="solver_rel2" localSheetId="0" hidden="1">2</definedName>
    <definedName name="solver_rel2" localSheetId="1" hidden="1">3</definedName>
    <definedName name="solver_rel3" localSheetId="1" hidden="1">1</definedName>
    <definedName name="solver_rhs1" localSheetId="0" hidden="1">'P2'!$C$8:$E$8</definedName>
    <definedName name="solver_rhs1" localSheetId="1" hidden="1">'P3'!$L$24:$L$26</definedName>
    <definedName name="solver_rhs2" localSheetId="0" hidden="1">'P2'!$G$5:$G$7</definedName>
    <definedName name="solver_rhs2" localSheetId="1" hidden="1">'P3'!$I$18</definedName>
    <definedName name="solver_rhs3" localSheetId="1" hidden="1">'P3'!$I$19</definedName>
    <definedName name="solver_rlx" localSheetId="1" hidden="1">1</definedName>
    <definedName name="solver_rsd" localSheetId="1" hidden="1">0</definedName>
    <definedName name="solver_scl" localSheetId="0" hidden="1">2</definedName>
    <definedName name="solver_scl" localSheetId="1" hidden="1">2</definedName>
    <definedName name="solver_sho" localSheetId="0" hidden="1">2</definedName>
    <definedName name="solver_sho" localSheetId="1" hidden="1">2</definedName>
    <definedName name="solver_ssz" localSheetId="1" hidden="1">100</definedName>
    <definedName name="solver_tim" localSheetId="0" hidden="1">100</definedName>
    <definedName name="solver_tim" localSheetId="1" hidden="1">100</definedName>
    <definedName name="solver_tol" localSheetId="0" hidden="1">0.05</definedName>
    <definedName name="solver_tol" localSheetId="1" hidden="1">0.00000005</definedName>
    <definedName name="solver_typ" localSheetId="0" hidden="1">2</definedName>
    <definedName name="solver_typ" localSheetId="1" hidden="1">1</definedName>
    <definedName name="solver_val" localSheetId="0" hidden="1">0</definedName>
    <definedName name="solver_val" localSheetId="1" hidden="1">0</definedName>
    <definedName name="solver_ver" localSheetId="1" hidden="1">3</definedName>
  </definedNames>
  <calcPr calcId="152511"/>
</workbook>
</file>

<file path=xl/calcChain.xml><?xml version="1.0" encoding="utf-8"?>
<calcChain xmlns="http://schemas.openxmlformats.org/spreadsheetml/2006/main">
  <c r="D31" i="4" l="1"/>
  <c r="F24" i="4"/>
  <c r="J8" i="4" l="1"/>
  <c r="J9" i="4"/>
  <c r="F8" i="4"/>
  <c r="C13" i="4"/>
  <c r="D13" i="4"/>
  <c r="C14" i="4"/>
  <c r="D14" i="4"/>
  <c r="C15" i="4"/>
  <c r="D15" i="4"/>
  <c r="C16" i="4"/>
  <c r="D16" i="4"/>
  <c r="C17" i="4"/>
  <c r="D17" i="4"/>
  <c r="C18" i="4"/>
  <c r="D18" i="4"/>
  <c r="C19" i="4"/>
  <c r="D19" i="4"/>
  <c r="C20" i="4"/>
  <c r="D20" i="4"/>
  <c r="C21" i="4"/>
  <c r="D21" i="4"/>
  <c r="C22" i="4"/>
  <c r="D22" i="4"/>
  <c r="C23" i="4"/>
  <c r="D23" i="4"/>
  <c r="C24" i="4"/>
  <c r="D24" i="4"/>
  <c r="C25" i="4"/>
  <c r="D25" i="4"/>
  <c r="C26" i="4"/>
  <c r="D26" i="4"/>
  <c r="C27" i="4"/>
  <c r="D27" i="4"/>
  <c r="C28" i="4"/>
  <c r="D28" i="4"/>
  <c r="C29" i="4"/>
  <c r="D29" i="4"/>
  <c r="C30" i="4"/>
  <c r="D30" i="4"/>
  <c r="C31" i="4"/>
  <c r="C32" i="4"/>
  <c r="D32" i="4"/>
  <c r="C33" i="4"/>
  <c r="D33" i="4"/>
  <c r="C34" i="4"/>
  <c r="D34" i="4"/>
  <c r="C35" i="4"/>
  <c r="D35" i="4"/>
  <c r="C36" i="4"/>
  <c r="D36" i="4"/>
  <c r="C37" i="4"/>
  <c r="D37" i="4"/>
  <c r="C38" i="4"/>
  <c r="D38" i="4"/>
  <c r="C39" i="4"/>
  <c r="D39" i="4"/>
  <c r="C40" i="4"/>
  <c r="D40" i="4"/>
  <c r="C41" i="4"/>
  <c r="D41" i="4"/>
  <c r="C42" i="4"/>
  <c r="D42" i="4"/>
  <c r="C43" i="4"/>
  <c r="D43" i="4"/>
  <c r="C44" i="4"/>
  <c r="D44" i="4"/>
  <c r="C45" i="4"/>
  <c r="D45" i="4"/>
  <c r="C46" i="4"/>
  <c r="D46" i="4"/>
  <c r="C47" i="4"/>
  <c r="D47" i="4"/>
  <c r="C48" i="4"/>
  <c r="D48" i="4"/>
  <c r="C49" i="4"/>
  <c r="D49" i="4"/>
  <c r="C50" i="4"/>
  <c r="D50" i="4"/>
  <c r="C51" i="4"/>
  <c r="D51" i="4"/>
  <c r="C52" i="4"/>
  <c r="D52" i="4"/>
  <c r="C53" i="4"/>
  <c r="D53" i="4"/>
  <c r="C54" i="4"/>
  <c r="D54" i="4"/>
  <c r="C55" i="4"/>
  <c r="D55" i="4"/>
  <c r="C56" i="4"/>
  <c r="D56" i="4"/>
  <c r="C57" i="4"/>
  <c r="D57" i="4"/>
  <c r="C58" i="4"/>
  <c r="D58" i="4"/>
  <c r="C59" i="4"/>
  <c r="D59" i="4"/>
  <c r="C60" i="4"/>
  <c r="D60" i="4"/>
  <c r="C61" i="4"/>
  <c r="D61" i="4"/>
  <c r="C62" i="4"/>
  <c r="D62" i="4"/>
  <c r="C63" i="4"/>
  <c r="D63" i="4"/>
  <c r="C64" i="4"/>
  <c r="D64" i="4"/>
  <c r="C65" i="4"/>
  <c r="D65" i="4"/>
  <c r="C66" i="4"/>
  <c r="D66" i="4"/>
  <c r="C67" i="4"/>
  <c r="D67" i="4"/>
  <c r="C68" i="4"/>
  <c r="D68" i="4"/>
  <c r="C69" i="4"/>
  <c r="D69" i="4"/>
  <c r="C70" i="4"/>
  <c r="D70" i="4"/>
  <c r="C71" i="4"/>
  <c r="D71" i="4"/>
  <c r="C72" i="4"/>
  <c r="D72" i="4"/>
  <c r="C73" i="4"/>
  <c r="D73" i="4"/>
  <c r="C74" i="4"/>
  <c r="D74" i="4"/>
  <c r="C75" i="4"/>
  <c r="D75" i="4"/>
  <c r="C76" i="4"/>
  <c r="D76" i="4"/>
  <c r="C77" i="4"/>
  <c r="D77" i="4"/>
  <c r="C78" i="4"/>
  <c r="D78" i="4"/>
  <c r="C79" i="4"/>
  <c r="D79" i="4"/>
  <c r="C80" i="4"/>
  <c r="D80" i="4"/>
  <c r="C81" i="4"/>
  <c r="D81" i="4"/>
  <c r="C82" i="4"/>
  <c r="D82" i="4"/>
  <c r="C83" i="4"/>
  <c r="D83" i="4"/>
  <c r="C84" i="4"/>
  <c r="D84" i="4"/>
  <c r="C85" i="4"/>
  <c r="D85" i="4"/>
  <c r="C86" i="4"/>
  <c r="D86" i="4"/>
  <c r="C87" i="4"/>
  <c r="D87" i="4"/>
  <c r="C88" i="4"/>
  <c r="D88" i="4"/>
  <c r="C89" i="4"/>
  <c r="D89" i="4"/>
  <c r="C90" i="4"/>
  <c r="D90" i="4"/>
  <c r="C91" i="4"/>
  <c r="D91" i="4"/>
  <c r="C92" i="4"/>
  <c r="D92" i="4"/>
  <c r="C93" i="4"/>
  <c r="D93" i="4"/>
  <c r="C94" i="4"/>
  <c r="D94" i="4"/>
  <c r="C95" i="4"/>
  <c r="D95" i="4"/>
  <c r="C96" i="4"/>
  <c r="D96" i="4"/>
  <c r="C97" i="4"/>
  <c r="D97" i="4"/>
  <c r="C98" i="4"/>
  <c r="D98" i="4"/>
  <c r="C99" i="4"/>
  <c r="D99" i="4"/>
  <c r="C100" i="4"/>
  <c r="D100" i="4"/>
  <c r="C101" i="4"/>
  <c r="D101" i="4"/>
  <c r="C102" i="4"/>
  <c r="D102" i="4"/>
  <c r="C103" i="4"/>
  <c r="D103" i="4"/>
  <c r="C104" i="4"/>
  <c r="D104" i="4"/>
  <c r="C105" i="4"/>
  <c r="D105" i="4"/>
  <c r="C106" i="4"/>
  <c r="D106" i="4"/>
  <c r="C107" i="4"/>
  <c r="D107" i="4"/>
  <c r="C108" i="4"/>
  <c r="D108" i="4"/>
  <c r="C109" i="4"/>
  <c r="D109" i="4"/>
  <c r="C110" i="4"/>
  <c r="D110" i="4"/>
  <c r="C111" i="4"/>
  <c r="D111" i="4"/>
  <c r="C112" i="4"/>
  <c r="D112" i="4"/>
  <c r="C113" i="4"/>
  <c r="D113" i="4"/>
  <c r="C114" i="4"/>
  <c r="D114" i="4"/>
  <c r="C115" i="4"/>
  <c r="D115" i="4"/>
  <c r="C116" i="4"/>
  <c r="D116" i="4"/>
  <c r="C117" i="4"/>
  <c r="D117" i="4"/>
  <c r="C118" i="4"/>
  <c r="D118" i="4"/>
  <c r="C119" i="4"/>
  <c r="D119" i="4"/>
  <c r="C120" i="4"/>
  <c r="D120" i="4"/>
  <c r="C121" i="4"/>
  <c r="D121" i="4"/>
  <c r="C122" i="4"/>
  <c r="D122" i="4"/>
  <c r="C123" i="4"/>
  <c r="D123" i="4"/>
  <c r="C124" i="4"/>
  <c r="D124" i="4"/>
  <c r="C125" i="4"/>
  <c r="D125" i="4"/>
  <c r="C126" i="4"/>
  <c r="D126" i="4"/>
  <c r="C127" i="4"/>
  <c r="D127" i="4"/>
  <c r="C128" i="4"/>
  <c r="D128" i="4"/>
  <c r="C129" i="4"/>
  <c r="D129" i="4"/>
  <c r="C130" i="4"/>
  <c r="D130" i="4"/>
  <c r="C131" i="4"/>
  <c r="D131" i="4"/>
  <c r="C132" i="4"/>
  <c r="D132" i="4"/>
  <c r="C133" i="4"/>
  <c r="D133" i="4"/>
  <c r="C134" i="4"/>
  <c r="D134" i="4"/>
  <c r="C135" i="4"/>
  <c r="D135" i="4"/>
  <c r="C136" i="4"/>
  <c r="D136" i="4"/>
  <c r="C137" i="4"/>
  <c r="D137" i="4"/>
  <c r="C138" i="4"/>
  <c r="D138" i="4"/>
  <c r="C139" i="4"/>
  <c r="D139" i="4"/>
  <c r="C140" i="4"/>
  <c r="D140" i="4"/>
  <c r="C141" i="4"/>
  <c r="D141" i="4"/>
  <c r="C142" i="4"/>
  <c r="D142" i="4"/>
  <c r="C143" i="4"/>
  <c r="D143" i="4"/>
  <c r="C144" i="4"/>
  <c r="D144" i="4"/>
  <c r="C145" i="4"/>
  <c r="D145" i="4"/>
  <c r="C146" i="4"/>
  <c r="D146" i="4"/>
  <c r="C147" i="4"/>
  <c r="D147" i="4"/>
  <c r="C148" i="4"/>
  <c r="D148" i="4"/>
  <c r="C149" i="4"/>
  <c r="D149" i="4"/>
  <c r="C150" i="4"/>
  <c r="D150" i="4"/>
  <c r="C151" i="4"/>
  <c r="D151" i="4"/>
  <c r="C152" i="4"/>
  <c r="D152" i="4"/>
  <c r="C153" i="4"/>
  <c r="D153" i="4"/>
  <c r="C154" i="4"/>
  <c r="D154" i="4"/>
  <c r="C155" i="4"/>
  <c r="D155" i="4"/>
  <c r="C156" i="4"/>
  <c r="D156" i="4"/>
  <c r="C157" i="4"/>
  <c r="D157" i="4"/>
  <c r="C158" i="4"/>
  <c r="D158" i="4"/>
  <c r="C159" i="4"/>
  <c r="D159" i="4"/>
  <c r="C160" i="4"/>
  <c r="D160" i="4"/>
  <c r="C161" i="4"/>
  <c r="D161" i="4"/>
  <c r="C162" i="4"/>
  <c r="D162" i="4"/>
  <c r="C163" i="4"/>
  <c r="D163" i="4"/>
  <c r="C164" i="4"/>
  <c r="D164" i="4"/>
  <c r="C165" i="4"/>
  <c r="D165" i="4"/>
  <c r="C166" i="4"/>
  <c r="D166" i="4"/>
  <c r="C167" i="4"/>
  <c r="D167" i="4"/>
  <c r="C168" i="4"/>
  <c r="D168" i="4"/>
  <c r="C169" i="4"/>
  <c r="D169" i="4"/>
  <c r="C170" i="4"/>
  <c r="D170" i="4"/>
  <c r="C171" i="4"/>
  <c r="D171" i="4"/>
  <c r="C172" i="4"/>
  <c r="D172" i="4"/>
  <c r="C173" i="4"/>
  <c r="D173" i="4"/>
  <c r="C174" i="4"/>
  <c r="D174" i="4"/>
  <c r="C175" i="4"/>
  <c r="D175" i="4"/>
  <c r="C176" i="4"/>
  <c r="D176" i="4"/>
  <c r="C177" i="4"/>
  <c r="D177" i="4"/>
  <c r="C178" i="4"/>
  <c r="D178" i="4"/>
  <c r="C179" i="4"/>
  <c r="D179" i="4"/>
  <c r="C180" i="4"/>
  <c r="D180" i="4"/>
  <c r="C181" i="4"/>
  <c r="D181" i="4"/>
  <c r="C182" i="4"/>
  <c r="D182" i="4"/>
  <c r="C183" i="4"/>
  <c r="D183" i="4"/>
  <c r="C184" i="4"/>
  <c r="D184" i="4"/>
  <c r="C185" i="4"/>
  <c r="D185" i="4"/>
  <c r="C186" i="4"/>
  <c r="D186" i="4"/>
  <c r="C187" i="4"/>
  <c r="D187" i="4"/>
  <c r="C188" i="4"/>
  <c r="D188" i="4"/>
  <c r="C189" i="4"/>
  <c r="D189" i="4"/>
  <c r="C190" i="4"/>
  <c r="D190" i="4"/>
  <c r="C191" i="4"/>
  <c r="D191" i="4"/>
  <c r="C192" i="4"/>
  <c r="D192" i="4"/>
  <c r="C193" i="4"/>
  <c r="D193" i="4"/>
  <c r="C194" i="4"/>
  <c r="D194" i="4"/>
  <c r="C195" i="4"/>
  <c r="D195" i="4"/>
  <c r="C196" i="4"/>
  <c r="D196" i="4"/>
  <c r="C197" i="4"/>
  <c r="D197" i="4"/>
  <c r="C198" i="4"/>
  <c r="D198" i="4"/>
  <c r="C199" i="4"/>
  <c r="D199" i="4"/>
  <c r="C200" i="4"/>
  <c r="D200" i="4"/>
  <c r="C201" i="4"/>
  <c r="D201" i="4"/>
  <c r="C202" i="4"/>
  <c r="D202" i="4"/>
  <c r="C203" i="4"/>
  <c r="D203" i="4"/>
  <c r="C204" i="4"/>
  <c r="D204" i="4"/>
  <c r="C205" i="4"/>
  <c r="D205" i="4"/>
  <c r="C206" i="4"/>
  <c r="D206" i="4"/>
  <c r="C207" i="4"/>
  <c r="D207" i="4"/>
  <c r="C208" i="4"/>
  <c r="D208" i="4"/>
  <c r="C209" i="4"/>
  <c r="D209" i="4"/>
  <c r="C210" i="4"/>
  <c r="D210" i="4"/>
  <c r="C211" i="4"/>
  <c r="D211" i="4"/>
  <c r="C212" i="4"/>
  <c r="D212" i="4"/>
  <c r="C213" i="4"/>
  <c r="D213" i="4"/>
  <c r="C214" i="4"/>
  <c r="D214" i="4"/>
  <c r="C215" i="4"/>
  <c r="D215" i="4"/>
  <c r="C216" i="4"/>
  <c r="D216" i="4"/>
  <c r="C217" i="4"/>
  <c r="D217" i="4"/>
  <c r="C218" i="4"/>
  <c r="D218" i="4"/>
  <c r="C219" i="4"/>
  <c r="D219" i="4"/>
  <c r="C220" i="4"/>
  <c r="D220" i="4"/>
  <c r="C221" i="4"/>
  <c r="D221" i="4"/>
  <c r="C222" i="4"/>
  <c r="D222" i="4"/>
  <c r="C223" i="4"/>
  <c r="D223" i="4"/>
  <c r="C224" i="4"/>
  <c r="D224" i="4"/>
  <c r="C225" i="4"/>
  <c r="D225" i="4"/>
  <c r="C226" i="4"/>
  <c r="D226" i="4"/>
  <c r="C227" i="4"/>
  <c r="D227" i="4"/>
  <c r="C228" i="4"/>
  <c r="D228" i="4"/>
  <c r="C229" i="4"/>
  <c r="D229" i="4"/>
  <c r="C230" i="4"/>
  <c r="D230" i="4"/>
  <c r="C231" i="4"/>
  <c r="D231" i="4"/>
  <c r="C232" i="4"/>
  <c r="D232" i="4"/>
  <c r="C233" i="4"/>
  <c r="D233" i="4"/>
  <c r="C234" i="4"/>
  <c r="D234" i="4"/>
  <c r="C235" i="4"/>
  <c r="D235" i="4"/>
  <c r="C236" i="4"/>
  <c r="D236" i="4"/>
  <c r="C237" i="4"/>
  <c r="D237" i="4"/>
  <c r="C238" i="4"/>
  <c r="D238" i="4"/>
  <c r="C239" i="4"/>
  <c r="D239" i="4"/>
  <c r="C240" i="4"/>
  <c r="D240" i="4"/>
  <c r="C241" i="4"/>
  <c r="D241" i="4"/>
  <c r="C242" i="4"/>
  <c r="D242" i="4"/>
  <c r="C243" i="4"/>
  <c r="D243" i="4"/>
  <c r="C244" i="4"/>
  <c r="D244" i="4"/>
  <c r="C245" i="4"/>
  <c r="D245" i="4"/>
  <c r="C246" i="4"/>
  <c r="D246" i="4"/>
  <c r="C247" i="4"/>
  <c r="D247" i="4"/>
  <c r="C248" i="4"/>
  <c r="D248" i="4"/>
  <c r="C249" i="4"/>
  <c r="D249" i="4"/>
  <c r="C250" i="4"/>
  <c r="D250" i="4"/>
  <c r="C251" i="4"/>
  <c r="D251" i="4"/>
  <c r="C252" i="4"/>
  <c r="D252" i="4"/>
  <c r="C253" i="4"/>
  <c r="D253" i="4"/>
  <c r="C254" i="4"/>
  <c r="D254" i="4"/>
  <c r="C255" i="4"/>
  <c r="D255" i="4"/>
  <c r="C256" i="4"/>
  <c r="D256" i="4"/>
  <c r="C257" i="4"/>
  <c r="D257" i="4"/>
  <c r="C258" i="4"/>
  <c r="D258" i="4"/>
  <c r="C259" i="4"/>
  <c r="D259" i="4"/>
  <c r="C260" i="4"/>
  <c r="D260" i="4"/>
  <c r="C261" i="4"/>
  <c r="D261" i="4"/>
  <c r="C262" i="4"/>
  <c r="D262" i="4"/>
  <c r="C263" i="4"/>
  <c r="D263" i="4"/>
  <c r="C264" i="4"/>
  <c r="D264" i="4"/>
  <c r="C265" i="4"/>
  <c r="D265" i="4"/>
  <c r="C266" i="4"/>
  <c r="D266" i="4"/>
  <c r="C267" i="4"/>
  <c r="D267" i="4"/>
  <c r="C268" i="4"/>
  <c r="D268" i="4"/>
  <c r="C269" i="4"/>
  <c r="D269" i="4"/>
  <c r="C270" i="4"/>
  <c r="D270" i="4"/>
  <c r="C271" i="4"/>
  <c r="D271" i="4"/>
  <c r="C272" i="4"/>
  <c r="D272" i="4"/>
  <c r="C273" i="4"/>
  <c r="D273" i="4"/>
  <c r="C274" i="4"/>
  <c r="D274" i="4"/>
  <c r="C275" i="4"/>
  <c r="D275" i="4"/>
  <c r="C276" i="4"/>
  <c r="D276" i="4"/>
  <c r="C277" i="4"/>
  <c r="D277" i="4"/>
  <c r="C278" i="4"/>
  <c r="D278" i="4"/>
  <c r="C279" i="4"/>
  <c r="D279" i="4"/>
  <c r="C280" i="4"/>
  <c r="D280" i="4"/>
  <c r="C281" i="4"/>
  <c r="D281" i="4"/>
  <c r="C282" i="4"/>
  <c r="D282" i="4"/>
  <c r="C283" i="4"/>
  <c r="D283" i="4"/>
  <c r="C284" i="4"/>
  <c r="D284" i="4"/>
  <c r="C285" i="4"/>
  <c r="D285" i="4"/>
  <c r="C286" i="4"/>
  <c r="D286" i="4"/>
  <c r="C287" i="4"/>
  <c r="D287" i="4"/>
  <c r="C288" i="4"/>
  <c r="D288" i="4"/>
  <c r="C289" i="4"/>
  <c r="D289" i="4"/>
  <c r="C290" i="4"/>
  <c r="D290" i="4"/>
  <c r="C291" i="4"/>
  <c r="D291" i="4"/>
  <c r="C292" i="4"/>
  <c r="D292" i="4"/>
  <c r="C293" i="4"/>
  <c r="D293" i="4"/>
  <c r="C294" i="4"/>
  <c r="D294" i="4"/>
  <c r="C295" i="4"/>
  <c r="D295" i="4"/>
  <c r="C296" i="4"/>
  <c r="D296" i="4"/>
  <c r="C297" i="4"/>
  <c r="D297" i="4"/>
  <c r="C298" i="4"/>
  <c r="D298" i="4"/>
  <c r="C299" i="4"/>
  <c r="D299" i="4"/>
  <c r="C300" i="4"/>
  <c r="D300" i="4"/>
  <c r="C301" i="4"/>
  <c r="D301" i="4"/>
  <c r="C302" i="4"/>
  <c r="D302" i="4"/>
  <c r="C303" i="4"/>
  <c r="D303" i="4"/>
  <c r="C304" i="4"/>
  <c r="D304" i="4"/>
  <c r="C305" i="4"/>
  <c r="D305" i="4"/>
  <c r="C306" i="4"/>
  <c r="D306" i="4"/>
  <c r="C307" i="4"/>
  <c r="D307" i="4"/>
  <c r="C308" i="4"/>
  <c r="D308" i="4"/>
  <c r="C309" i="4"/>
  <c r="D309" i="4"/>
  <c r="C310" i="4"/>
  <c r="D310" i="4"/>
  <c r="C311" i="4"/>
  <c r="D311" i="4"/>
  <c r="C312" i="4"/>
  <c r="D312" i="4"/>
  <c r="C313" i="4"/>
  <c r="D313" i="4"/>
  <c r="C314" i="4"/>
  <c r="D314" i="4"/>
  <c r="C315" i="4"/>
  <c r="D315" i="4"/>
  <c r="C316" i="4"/>
  <c r="D316" i="4"/>
  <c r="C317" i="4"/>
  <c r="D317" i="4"/>
  <c r="C318" i="4"/>
  <c r="D318" i="4"/>
  <c r="C319" i="4"/>
  <c r="D319" i="4"/>
  <c r="C320" i="4"/>
  <c r="D320" i="4"/>
  <c r="C321" i="4"/>
  <c r="D321" i="4"/>
  <c r="C322" i="4"/>
  <c r="D322" i="4"/>
  <c r="C323" i="4"/>
  <c r="D323" i="4"/>
  <c r="C324" i="4"/>
  <c r="D324" i="4"/>
  <c r="C325" i="4"/>
  <c r="D325" i="4"/>
  <c r="C326" i="4"/>
  <c r="D326" i="4"/>
  <c r="C327" i="4"/>
  <c r="D327" i="4"/>
  <c r="C328" i="4"/>
  <c r="D328" i="4"/>
  <c r="C329" i="4"/>
  <c r="D329" i="4"/>
  <c r="C330" i="4"/>
  <c r="D330" i="4"/>
  <c r="C331" i="4"/>
  <c r="D331" i="4"/>
  <c r="C332" i="4"/>
  <c r="D332" i="4"/>
  <c r="C333" i="4"/>
  <c r="D333" i="4"/>
  <c r="C334" i="4"/>
  <c r="D334" i="4"/>
  <c r="C335" i="4"/>
  <c r="D335" i="4"/>
  <c r="C336" i="4"/>
  <c r="D336" i="4"/>
  <c r="C337" i="4"/>
  <c r="D337" i="4"/>
  <c r="C338" i="4"/>
  <c r="D338" i="4"/>
  <c r="C339" i="4"/>
  <c r="D339" i="4"/>
  <c r="C340" i="4"/>
  <c r="D340" i="4"/>
  <c r="C341" i="4"/>
  <c r="D341" i="4"/>
  <c r="C342" i="4"/>
  <c r="D342" i="4"/>
  <c r="C343" i="4"/>
  <c r="D343" i="4"/>
  <c r="C344" i="4"/>
  <c r="D344" i="4"/>
  <c r="C345" i="4"/>
  <c r="D345" i="4"/>
  <c r="C346" i="4"/>
  <c r="D346" i="4"/>
  <c r="C347" i="4"/>
  <c r="D347" i="4"/>
  <c r="C348" i="4"/>
  <c r="D348" i="4"/>
  <c r="C349" i="4"/>
  <c r="D349" i="4"/>
  <c r="C350" i="4"/>
  <c r="D350" i="4"/>
  <c r="C351" i="4"/>
  <c r="D351" i="4"/>
  <c r="C352" i="4"/>
  <c r="D352" i="4"/>
  <c r="C353" i="4"/>
  <c r="D353" i="4"/>
  <c r="C354" i="4"/>
  <c r="D354" i="4"/>
  <c r="C355" i="4"/>
  <c r="D355" i="4"/>
  <c r="C356" i="4"/>
  <c r="D356" i="4"/>
  <c r="C357" i="4"/>
  <c r="D357" i="4"/>
  <c r="C358" i="4"/>
  <c r="D358" i="4"/>
  <c r="C359" i="4"/>
  <c r="D359" i="4"/>
  <c r="C360" i="4"/>
  <c r="D360" i="4"/>
  <c r="C361" i="4"/>
  <c r="D361" i="4"/>
  <c r="C362" i="4"/>
  <c r="D362" i="4"/>
  <c r="C363" i="4"/>
  <c r="D363" i="4"/>
  <c r="C364" i="4"/>
  <c r="D364" i="4"/>
  <c r="C365" i="4"/>
  <c r="D365" i="4"/>
  <c r="C366" i="4"/>
  <c r="D366" i="4"/>
  <c r="C367" i="4"/>
  <c r="D367" i="4"/>
  <c r="C368" i="4"/>
  <c r="D368" i="4"/>
  <c r="C369" i="4"/>
  <c r="D369" i="4"/>
  <c r="C370" i="4"/>
  <c r="D370" i="4"/>
  <c r="C371" i="4"/>
  <c r="D371" i="4"/>
  <c r="C372" i="4"/>
  <c r="D372" i="4"/>
  <c r="C373" i="4"/>
  <c r="D373" i="4"/>
  <c r="C374" i="4"/>
  <c r="D374" i="4"/>
  <c r="C375" i="4"/>
  <c r="D375" i="4"/>
  <c r="C376" i="4"/>
  <c r="D376" i="4"/>
  <c r="C377" i="4"/>
  <c r="D377" i="4"/>
  <c r="C378" i="4"/>
  <c r="D378" i="4"/>
  <c r="C379" i="4"/>
  <c r="D379" i="4"/>
  <c r="C380" i="4"/>
  <c r="D380" i="4"/>
  <c r="C381" i="4"/>
  <c r="D381" i="4"/>
  <c r="C382" i="4"/>
  <c r="D382" i="4"/>
  <c r="C383" i="4"/>
  <c r="D383" i="4"/>
  <c r="C384" i="4"/>
  <c r="D384" i="4"/>
  <c r="C385" i="4"/>
  <c r="D385" i="4"/>
  <c r="C386" i="4"/>
  <c r="D386" i="4"/>
  <c r="C387" i="4"/>
  <c r="D387" i="4"/>
  <c r="C388" i="4"/>
  <c r="D388" i="4"/>
  <c r="C389" i="4"/>
  <c r="D389" i="4"/>
  <c r="C390" i="4"/>
  <c r="D390" i="4"/>
  <c r="C391" i="4"/>
  <c r="D391" i="4"/>
  <c r="C392" i="4"/>
  <c r="D392" i="4"/>
  <c r="C393" i="4"/>
  <c r="D393" i="4"/>
  <c r="C394" i="4"/>
  <c r="D394" i="4"/>
  <c r="C395" i="4"/>
  <c r="D395" i="4"/>
  <c r="C396" i="4"/>
  <c r="D396" i="4"/>
  <c r="C397" i="4"/>
  <c r="D397" i="4"/>
  <c r="C398" i="4"/>
  <c r="D398" i="4"/>
  <c r="C399" i="4"/>
  <c r="D399" i="4"/>
  <c r="C400" i="4"/>
  <c r="D400" i="4"/>
  <c r="C401" i="4"/>
  <c r="D401" i="4"/>
  <c r="C402" i="4"/>
  <c r="D402" i="4"/>
  <c r="C403" i="4"/>
  <c r="D403" i="4"/>
  <c r="C404" i="4"/>
  <c r="D404" i="4"/>
  <c r="C405" i="4"/>
  <c r="D405" i="4"/>
  <c r="C406" i="4"/>
  <c r="D406" i="4"/>
  <c r="C407" i="4"/>
  <c r="D407" i="4"/>
  <c r="C408" i="4"/>
  <c r="D408" i="4"/>
  <c r="C409" i="4"/>
  <c r="D409" i="4"/>
  <c r="C410" i="4"/>
  <c r="D410" i="4"/>
  <c r="C411" i="4"/>
  <c r="D411" i="4"/>
  <c r="C412" i="4"/>
  <c r="D412" i="4"/>
  <c r="C413" i="4"/>
  <c r="D413" i="4"/>
  <c r="C414" i="4"/>
  <c r="D414" i="4"/>
  <c r="C415" i="4"/>
  <c r="D415" i="4"/>
  <c r="C416" i="4"/>
  <c r="D416" i="4"/>
  <c r="C417" i="4"/>
  <c r="D417" i="4"/>
  <c r="C418" i="4"/>
  <c r="D418" i="4"/>
  <c r="C419" i="4"/>
  <c r="D419" i="4"/>
  <c r="C420" i="4"/>
  <c r="D420" i="4"/>
  <c r="C421" i="4"/>
  <c r="D421" i="4"/>
  <c r="C422" i="4"/>
  <c r="D422" i="4"/>
  <c r="C423" i="4"/>
  <c r="D423" i="4"/>
  <c r="C424" i="4"/>
  <c r="D424" i="4"/>
  <c r="C425" i="4"/>
  <c r="D425" i="4"/>
  <c r="C426" i="4"/>
  <c r="D426" i="4"/>
  <c r="C427" i="4"/>
  <c r="D427" i="4"/>
  <c r="C428" i="4"/>
  <c r="D428" i="4"/>
  <c r="C429" i="4"/>
  <c r="D429" i="4"/>
  <c r="C430" i="4"/>
  <c r="D430" i="4"/>
  <c r="C431" i="4"/>
  <c r="D431" i="4"/>
  <c r="C432" i="4"/>
  <c r="D432" i="4"/>
  <c r="C433" i="4"/>
  <c r="D433" i="4"/>
  <c r="C434" i="4"/>
  <c r="D434" i="4"/>
  <c r="C435" i="4"/>
  <c r="D435" i="4"/>
  <c r="C436" i="4"/>
  <c r="D436" i="4"/>
  <c r="C437" i="4"/>
  <c r="D437" i="4"/>
  <c r="C438" i="4"/>
  <c r="D438" i="4"/>
  <c r="C439" i="4"/>
  <c r="D439" i="4"/>
  <c r="C440" i="4"/>
  <c r="D440" i="4"/>
  <c r="C441" i="4"/>
  <c r="D441" i="4"/>
  <c r="C442" i="4"/>
  <c r="D442" i="4"/>
  <c r="C443" i="4"/>
  <c r="D443" i="4"/>
  <c r="C444" i="4"/>
  <c r="D444" i="4"/>
  <c r="C445" i="4"/>
  <c r="D445" i="4"/>
  <c r="C446" i="4"/>
  <c r="D446" i="4"/>
  <c r="C447" i="4"/>
  <c r="D447" i="4"/>
  <c r="C448" i="4"/>
  <c r="D448" i="4"/>
  <c r="C449" i="4"/>
  <c r="D449" i="4"/>
  <c r="C450" i="4"/>
  <c r="D450" i="4"/>
  <c r="C451" i="4"/>
  <c r="D451" i="4"/>
  <c r="C452" i="4"/>
  <c r="D452" i="4"/>
  <c r="C453" i="4"/>
  <c r="D453" i="4"/>
  <c r="C454" i="4"/>
  <c r="D454" i="4"/>
  <c r="C455" i="4"/>
  <c r="D455" i="4"/>
  <c r="C456" i="4"/>
  <c r="D456" i="4"/>
  <c r="C457" i="4"/>
  <c r="D457" i="4"/>
  <c r="C458" i="4"/>
  <c r="D458" i="4"/>
  <c r="C459" i="4"/>
  <c r="D459" i="4"/>
  <c r="C460" i="4"/>
  <c r="D460" i="4"/>
  <c r="C461" i="4"/>
  <c r="D461" i="4"/>
  <c r="C462" i="4"/>
  <c r="D462" i="4"/>
  <c r="C463" i="4"/>
  <c r="D463" i="4"/>
  <c r="C464" i="4"/>
  <c r="D464" i="4"/>
  <c r="C465" i="4"/>
  <c r="D465" i="4"/>
  <c r="C466" i="4"/>
  <c r="D466" i="4"/>
  <c r="C467" i="4"/>
  <c r="D467" i="4"/>
  <c r="C468" i="4"/>
  <c r="D468" i="4"/>
  <c r="C469" i="4"/>
  <c r="D469" i="4"/>
  <c r="C470" i="4"/>
  <c r="D470" i="4"/>
  <c r="C471" i="4"/>
  <c r="D471" i="4"/>
  <c r="C472" i="4"/>
  <c r="D472" i="4"/>
  <c r="C473" i="4"/>
  <c r="D473" i="4"/>
  <c r="C474" i="4"/>
  <c r="D474" i="4"/>
  <c r="C475" i="4"/>
  <c r="D475" i="4"/>
  <c r="C476" i="4"/>
  <c r="D476" i="4"/>
  <c r="C477" i="4"/>
  <c r="D477" i="4"/>
  <c r="C478" i="4"/>
  <c r="D478" i="4"/>
  <c r="C479" i="4"/>
  <c r="D479" i="4"/>
  <c r="C480" i="4"/>
  <c r="D480" i="4"/>
  <c r="C481" i="4"/>
  <c r="D481" i="4"/>
  <c r="C482" i="4"/>
  <c r="D482" i="4"/>
  <c r="C483" i="4"/>
  <c r="D483" i="4"/>
  <c r="C484" i="4"/>
  <c r="D484" i="4"/>
  <c r="C485" i="4"/>
  <c r="D485" i="4"/>
  <c r="C486" i="4"/>
  <c r="D486" i="4"/>
  <c r="C487" i="4"/>
  <c r="D487" i="4"/>
  <c r="C488" i="4"/>
  <c r="D488" i="4"/>
  <c r="C489" i="4"/>
  <c r="D489" i="4"/>
  <c r="C490" i="4"/>
  <c r="D490" i="4"/>
  <c r="C491" i="4"/>
  <c r="D491" i="4"/>
  <c r="C492" i="4"/>
  <c r="D492" i="4"/>
  <c r="C493" i="4"/>
  <c r="D493" i="4"/>
  <c r="C494" i="4"/>
  <c r="D494" i="4"/>
  <c r="C495" i="4"/>
  <c r="D495" i="4"/>
  <c r="C496" i="4"/>
  <c r="D496" i="4"/>
  <c r="C497" i="4"/>
  <c r="D497" i="4"/>
  <c r="C498" i="4"/>
  <c r="D498" i="4"/>
  <c r="C499" i="4"/>
  <c r="D499" i="4"/>
  <c r="C500" i="4"/>
  <c r="D500" i="4"/>
  <c r="C501" i="4"/>
  <c r="D501" i="4"/>
  <c r="C502" i="4"/>
  <c r="D502" i="4"/>
  <c r="C503" i="4"/>
  <c r="D503" i="4"/>
  <c r="C504" i="4"/>
  <c r="D504" i="4"/>
  <c r="C505" i="4"/>
  <c r="D505" i="4"/>
  <c r="C506" i="4"/>
  <c r="D506" i="4"/>
  <c r="C507" i="4"/>
  <c r="D507" i="4"/>
  <c r="C508" i="4"/>
  <c r="D508" i="4"/>
  <c r="C509" i="4"/>
  <c r="D509" i="4"/>
  <c r="C510" i="4"/>
  <c r="D510" i="4"/>
  <c r="C511" i="4"/>
  <c r="D511" i="4"/>
  <c r="C512" i="4"/>
  <c r="D512" i="4"/>
  <c r="C513" i="4"/>
  <c r="D513" i="4"/>
  <c r="C514" i="4"/>
  <c r="D514" i="4"/>
  <c r="C515" i="4"/>
  <c r="D515" i="4"/>
  <c r="C516" i="4"/>
  <c r="D516" i="4"/>
  <c r="C517" i="4"/>
  <c r="D517" i="4"/>
  <c r="C518" i="4"/>
  <c r="D518" i="4"/>
  <c r="C519" i="4"/>
  <c r="D519" i="4"/>
  <c r="C520" i="4"/>
  <c r="D520" i="4"/>
  <c r="C521" i="4"/>
  <c r="D521" i="4"/>
  <c r="C522" i="4"/>
  <c r="D522" i="4"/>
  <c r="C523" i="4"/>
  <c r="D523" i="4"/>
  <c r="C524" i="4"/>
  <c r="D524" i="4"/>
  <c r="C525" i="4"/>
  <c r="D525" i="4"/>
  <c r="C526" i="4"/>
  <c r="D526" i="4"/>
  <c r="C527" i="4"/>
  <c r="D527" i="4"/>
  <c r="C528" i="4"/>
  <c r="D528" i="4"/>
  <c r="C529" i="4"/>
  <c r="D529" i="4"/>
  <c r="C530" i="4"/>
  <c r="D530" i="4"/>
  <c r="C531" i="4"/>
  <c r="D531" i="4"/>
  <c r="C532" i="4"/>
  <c r="D532" i="4"/>
  <c r="C533" i="4"/>
  <c r="D533" i="4"/>
  <c r="C534" i="4"/>
  <c r="D534" i="4"/>
  <c r="C535" i="4"/>
  <c r="D535" i="4"/>
  <c r="C536" i="4"/>
  <c r="D536" i="4"/>
  <c r="C537" i="4"/>
  <c r="D537" i="4"/>
  <c r="C538" i="4"/>
  <c r="D538" i="4"/>
  <c r="C539" i="4"/>
  <c r="D539" i="4"/>
  <c r="C540" i="4"/>
  <c r="D540" i="4"/>
  <c r="C541" i="4"/>
  <c r="D541" i="4"/>
  <c r="C542" i="4"/>
  <c r="D542" i="4"/>
  <c r="C543" i="4"/>
  <c r="D543" i="4"/>
  <c r="C544" i="4"/>
  <c r="D544" i="4"/>
  <c r="C545" i="4"/>
  <c r="D545" i="4"/>
  <c r="C546" i="4"/>
  <c r="D546" i="4"/>
  <c r="C547" i="4"/>
  <c r="D547" i="4"/>
  <c r="C548" i="4"/>
  <c r="D548" i="4"/>
  <c r="C549" i="4"/>
  <c r="D549" i="4"/>
  <c r="C550" i="4"/>
  <c r="D550" i="4"/>
  <c r="C551" i="4"/>
  <c r="D551" i="4"/>
  <c r="C552" i="4"/>
  <c r="D552" i="4"/>
  <c r="C553" i="4"/>
  <c r="D553" i="4"/>
  <c r="C554" i="4"/>
  <c r="D554" i="4"/>
  <c r="C555" i="4"/>
  <c r="D555" i="4"/>
  <c r="C556" i="4"/>
  <c r="D556" i="4"/>
  <c r="C557" i="4"/>
  <c r="D557" i="4"/>
  <c r="C558" i="4"/>
  <c r="D558" i="4"/>
  <c r="C559" i="4"/>
  <c r="D559" i="4"/>
  <c r="C560" i="4"/>
  <c r="D560" i="4"/>
  <c r="C561" i="4"/>
  <c r="D561" i="4"/>
  <c r="C562" i="4"/>
  <c r="D562" i="4"/>
  <c r="C563" i="4"/>
  <c r="D563" i="4"/>
  <c r="C564" i="4"/>
  <c r="D564" i="4"/>
  <c r="C565" i="4"/>
  <c r="D565" i="4"/>
  <c r="C566" i="4"/>
  <c r="D566" i="4"/>
  <c r="C567" i="4"/>
  <c r="D567" i="4"/>
  <c r="C568" i="4"/>
  <c r="D568" i="4"/>
  <c r="C569" i="4"/>
  <c r="D569" i="4"/>
  <c r="C570" i="4"/>
  <c r="D570" i="4"/>
  <c r="C571" i="4"/>
  <c r="D571" i="4"/>
  <c r="C572" i="4"/>
  <c r="D572" i="4"/>
  <c r="C573" i="4"/>
  <c r="D573" i="4"/>
  <c r="C574" i="4"/>
  <c r="D574" i="4"/>
  <c r="C575" i="4"/>
  <c r="D575" i="4"/>
  <c r="C576" i="4"/>
  <c r="D576" i="4"/>
  <c r="C577" i="4"/>
  <c r="D577" i="4"/>
  <c r="C578" i="4"/>
  <c r="D578" i="4"/>
  <c r="C579" i="4"/>
  <c r="D579" i="4"/>
  <c r="C580" i="4"/>
  <c r="D580" i="4"/>
  <c r="C581" i="4"/>
  <c r="D581" i="4"/>
  <c r="C582" i="4"/>
  <c r="D582" i="4"/>
  <c r="C583" i="4"/>
  <c r="D583" i="4"/>
  <c r="C584" i="4"/>
  <c r="D584" i="4"/>
  <c r="C585" i="4"/>
  <c r="D585" i="4"/>
  <c r="C586" i="4"/>
  <c r="D586" i="4"/>
  <c r="C587" i="4"/>
  <c r="D587" i="4"/>
  <c r="C588" i="4"/>
  <c r="D588" i="4"/>
  <c r="C589" i="4"/>
  <c r="D589" i="4"/>
  <c r="C590" i="4"/>
  <c r="D590" i="4"/>
  <c r="C591" i="4"/>
  <c r="D591" i="4"/>
  <c r="C592" i="4"/>
  <c r="D592" i="4"/>
  <c r="C593" i="4"/>
  <c r="D593" i="4"/>
  <c r="C594" i="4"/>
  <c r="D594" i="4"/>
  <c r="C595" i="4"/>
  <c r="D595" i="4"/>
  <c r="C596" i="4"/>
  <c r="D596" i="4"/>
  <c r="C597" i="4"/>
  <c r="D597" i="4"/>
  <c r="C598" i="4"/>
  <c r="D598" i="4"/>
  <c r="C599" i="4"/>
  <c r="D599" i="4"/>
  <c r="C600" i="4"/>
  <c r="D600" i="4"/>
  <c r="C601" i="4"/>
  <c r="D601" i="4"/>
  <c r="C602" i="4"/>
  <c r="D602" i="4"/>
  <c r="C603" i="4"/>
  <c r="D603" i="4"/>
  <c r="C604" i="4"/>
  <c r="D604" i="4"/>
  <c r="C605" i="4"/>
  <c r="D605" i="4"/>
  <c r="C606" i="4"/>
  <c r="D606" i="4"/>
  <c r="C607" i="4"/>
  <c r="D607" i="4"/>
  <c r="C608" i="4"/>
  <c r="D608" i="4"/>
  <c r="C609" i="4"/>
  <c r="D609" i="4"/>
  <c r="C610" i="4"/>
  <c r="D610" i="4"/>
  <c r="C611" i="4"/>
  <c r="D611" i="4"/>
  <c r="C612" i="4"/>
  <c r="D612" i="4"/>
  <c r="C613" i="4"/>
  <c r="D613" i="4"/>
  <c r="C614" i="4"/>
  <c r="D614" i="4"/>
  <c r="C615" i="4"/>
  <c r="D615" i="4"/>
  <c r="C616" i="4"/>
  <c r="D616" i="4"/>
  <c r="C617" i="4"/>
  <c r="D617" i="4"/>
  <c r="C618" i="4"/>
  <c r="D618" i="4"/>
  <c r="C619" i="4"/>
  <c r="D619" i="4"/>
  <c r="C620" i="4"/>
  <c r="D620" i="4"/>
  <c r="C621" i="4"/>
  <c r="D621" i="4"/>
  <c r="C622" i="4"/>
  <c r="D622" i="4"/>
  <c r="C623" i="4"/>
  <c r="D623" i="4"/>
  <c r="C624" i="4"/>
  <c r="D624" i="4"/>
  <c r="C625" i="4"/>
  <c r="D625" i="4"/>
  <c r="C626" i="4"/>
  <c r="D626" i="4"/>
  <c r="C627" i="4"/>
  <c r="D627" i="4"/>
  <c r="C628" i="4"/>
  <c r="D628" i="4"/>
  <c r="C629" i="4"/>
  <c r="D629" i="4"/>
  <c r="C630" i="4"/>
  <c r="D630" i="4"/>
  <c r="C631" i="4"/>
  <c r="D631" i="4"/>
  <c r="C632" i="4"/>
  <c r="D632" i="4"/>
  <c r="C633" i="4"/>
  <c r="D633" i="4"/>
  <c r="C634" i="4"/>
  <c r="D634" i="4"/>
  <c r="C635" i="4"/>
  <c r="D635" i="4"/>
  <c r="C636" i="4"/>
  <c r="D636" i="4"/>
  <c r="C637" i="4"/>
  <c r="D637" i="4"/>
  <c r="C638" i="4"/>
  <c r="D638" i="4"/>
  <c r="C639" i="4"/>
  <c r="D639" i="4"/>
  <c r="C640" i="4"/>
  <c r="D640" i="4"/>
  <c r="C641" i="4"/>
  <c r="D641" i="4"/>
  <c r="C642" i="4"/>
  <c r="D642" i="4"/>
  <c r="C643" i="4"/>
  <c r="D643" i="4"/>
  <c r="C644" i="4"/>
  <c r="D644" i="4"/>
  <c r="C645" i="4"/>
  <c r="D645" i="4"/>
  <c r="C646" i="4"/>
  <c r="D646" i="4"/>
  <c r="C647" i="4"/>
  <c r="D647" i="4"/>
  <c r="C648" i="4"/>
  <c r="D648" i="4"/>
  <c r="C649" i="4"/>
  <c r="D649" i="4"/>
  <c r="C650" i="4"/>
  <c r="D650" i="4"/>
  <c r="C651" i="4"/>
  <c r="D651" i="4"/>
  <c r="C652" i="4"/>
  <c r="D652" i="4"/>
  <c r="C653" i="4"/>
  <c r="D653" i="4"/>
  <c r="C654" i="4"/>
  <c r="D654" i="4"/>
  <c r="C655" i="4"/>
  <c r="D655" i="4"/>
  <c r="C656" i="4"/>
  <c r="D656" i="4"/>
  <c r="C657" i="4"/>
  <c r="D657" i="4"/>
  <c r="C658" i="4"/>
  <c r="D658" i="4"/>
  <c r="C659" i="4"/>
  <c r="D659" i="4"/>
  <c r="C660" i="4"/>
  <c r="D660" i="4"/>
  <c r="C661" i="4"/>
  <c r="D661" i="4"/>
  <c r="C662" i="4"/>
  <c r="D662" i="4"/>
  <c r="C663" i="4"/>
  <c r="D663" i="4"/>
  <c r="C664" i="4"/>
  <c r="D664" i="4"/>
  <c r="C665" i="4"/>
  <c r="D665" i="4"/>
  <c r="C666" i="4"/>
  <c r="D666" i="4"/>
  <c r="C667" i="4"/>
  <c r="D667" i="4"/>
  <c r="C668" i="4"/>
  <c r="D668" i="4"/>
  <c r="C669" i="4"/>
  <c r="D669" i="4"/>
  <c r="C670" i="4"/>
  <c r="D670" i="4"/>
  <c r="C671" i="4"/>
  <c r="D671" i="4"/>
  <c r="C672" i="4"/>
  <c r="D672" i="4"/>
  <c r="C673" i="4"/>
  <c r="D673" i="4"/>
  <c r="C674" i="4"/>
  <c r="D674" i="4"/>
  <c r="C675" i="4"/>
  <c r="D675" i="4"/>
  <c r="C676" i="4"/>
  <c r="D676" i="4"/>
  <c r="C677" i="4"/>
  <c r="D677" i="4"/>
  <c r="C678" i="4"/>
  <c r="D678" i="4"/>
  <c r="C679" i="4"/>
  <c r="D679" i="4"/>
  <c r="C680" i="4"/>
  <c r="D680" i="4"/>
  <c r="C681" i="4"/>
  <c r="D681" i="4"/>
  <c r="C682" i="4"/>
  <c r="D682" i="4"/>
  <c r="C683" i="4"/>
  <c r="D683" i="4"/>
  <c r="C684" i="4"/>
  <c r="D684" i="4"/>
  <c r="C685" i="4"/>
  <c r="D685" i="4"/>
  <c r="C686" i="4"/>
  <c r="D686" i="4"/>
  <c r="C687" i="4"/>
  <c r="D687" i="4"/>
  <c r="C688" i="4"/>
  <c r="D688" i="4"/>
  <c r="C689" i="4"/>
  <c r="D689" i="4"/>
  <c r="C690" i="4"/>
  <c r="D690" i="4"/>
  <c r="C691" i="4"/>
  <c r="D691" i="4"/>
  <c r="C692" i="4"/>
  <c r="D692" i="4"/>
  <c r="C693" i="4"/>
  <c r="D693" i="4"/>
  <c r="C694" i="4"/>
  <c r="D694" i="4"/>
  <c r="C695" i="4"/>
  <c r="D695" i="4"/>
  <c r="C696" i="4"/>
  <c r="D696" i="4"/>
  <c r="C697" i="4"/>
  <c r="D697" i="4"/>
  <c r="C698" i="4"/>
  <c r="D698" i="4"/>
  <c r="C699" i="4"/>
  <c r="D699" i="4"/>
  <c r="C700" i="4"/>
  <c r="D700" i="4"/>
  <c r="C701" i="4"/>
  <c r="D701" i="4"/>
  <c r="C702" i="4"/>
  <c r="D702" i="4"/>
  <c r="C703" i="4"/>
  <c r="D703" i="4"/>
  <c r="C704" i="4"/>
  <c r="D704" i="4"/>
  <c r="C705" i="4"/>
  <c r="D705" i="4"/>
  <c r="C706" i="4"/>
  <c r="D706" i="4"/>
  <c r="C707" i="4"/>
  <c r="D707" i="4"/>
  <c r="C708" i="4"/>
  <c r="D708" i="4"/>
  <c r="C709" i="4"/>
  <c r="D709" i="4"/>
  <c r="C710" i="4"/>
  <c r="D710" i="4"/>
  <c r="C711" i="4"/>
  <c r="D711" i="4"/>
  <c r="C712" i="4"/>
  <c r="D712" i="4"/>
  <c r="C713" i="4"/>
  <c r="D713" i="4"/>
  <c r="C714" i="4"/>
  <c r="D714" i="4"/>
  <c r="C715" i="4"/>
  <c r="D715" i="4"/>
  <c r="C716" i="4"/>
  <c r="D716" i="4"/>
  <c r="C717" i="4"/>
  <c r="D717" i="4"/>
  <c r="C718" i="4"/>
  <c r="D718" i="4"/>
  <c r="C719" i="4"/>
  <c r="D719" i="4"/>
  <c r="C720" i="4"/>
  <c r="D720" i="4"/>
  <c r="C721" i="4"/>
  <c r="D721" i="4"/>
  <c r="C722" i="4"/>
  <c r="D722" i="4"/>
  <c r="C723" i="4"/>
  <c r="D723" i="4"/>
  <c r="C724" i="4"/>
  <c r="D724" i="4"/>
  <c r="C725" i="4"/>
  <c r="D725" i="4"/>
  <c r="C726" i="4"/>
  <c r="D726" i="4"/>
  <c r="C727" i="4"/>
  <c r="D727" i="4"/>
  <c r="C728" i="4"/>
  <c r="D728" i="4"/>
  <c r="C729" i="4"/>
  <c r="D729" i="4"/>
  <c r="C730" i="4"/>
  <c r="D730" i="4"/>
  <c r="C731" i="4"/>
  <c r="D731" i="4"/>
  <c r="C732" i="4"/>
  <c r="D732" i="4"/>
  <c r="C733" i="4"/>
  <c r="D733" i="4"/>
  <c r="C734" i="4"/>
  <c r="D734" i="4"/>
  <c r="C735" i="4"/>
  <c r="D735" i="4"/>
  <c r="C736" i="4"/>
  <c r="D736" i="4"/>
  <c r="C737" i="4"/>
  <c r="D737" i="4"/>
  <c r="C738" i="4"/>
  <c r="D738" i="4"/>
  <c r="C739" i="4"/>
  <c r="D739" i="4"/>
  <c r="C740" i="4"/>
  <c r="D740" i="4"/>
  <c r="C741" i="4"/>
  <c r="D741" i="4"/>
  <c r="C742" i="4"/>
  <c r="D742" i="4"/>
  <c r="C743" i="4"/>
  <c r="D743" i="4"/>
  <c r="C744" i="4"/>
  <c r="D744" i="4"/>
  <c r="C745" i="4"/>
  <c r="D745" i="4"/>
  <c r="C746" i="4"/>
  <c r="D746" i="4"/>
  <c r="C747" i="4"/>
  <c r="D747" i="4"/>
  <c r="C748" i="4"/>
  <c r="D748" i="4"/>
  <c r="C749" i="4"/>
  <c r="D749" i="4"/>
  <c r="C750" i="4"/>
  <c r="D750" i="4"/>
  <c r="C751" i="4"/>
  <c r="D751" i="4"/>
  <c r="C752" i="4"/>
  <c r="D752" i="4"/>
  <c r="C753" i="4"/>
  <c r="D753" i="4"/>
  <c r="C754" i="4"/>
  <c r="D754" i="4"/>
  <c r="C755" i="4"/>
  <c r="D755" i="4"/>
  <c r="C756" i="4"/>
  <c r="D756" i="4"/>
  <c r="C757" i="4"/>
  <c r="D757" i="4"/>
  <c r="C758" i="4"/>
  <c r="D758" i="4"/>
  <c r="C759" i="4"/>
  <c r="D759" i="4"/>
  <c r="C760" i="4"/>
  <c r="D760" i="4"/>
  <c r="C761" i="4"/>
  <c r="D761" i="4"/>
  <c r="C762" i="4"/>
  <c r="D762" i="4"/>
  <c r="C763" i="4"/>
  <c r="D763" i="4"/>
  <c r="C764" i="4"/>
  <c r="D764" i="4"/>
  <c r="C765" i="4"/>
  <c r="D765" i="4"/>
  <c r="C766" i="4"/>
  <c r="D766" i="4"/>
  <c r="C767" i="4"/>
  <c r="D767" i="4"/>
  <c r="C768" i="4"/>
  <c r="D768" i="4"/>
  <c r="C769" i="4"/>
  <c r="D769" i="4"/>
  <c r="C770" i="4"/>
  <c r="D770" i="4"/>
  <c r="C771" i="4"/>
  <c r="D771" i="4"/>
  <c r="C772" i="4"/>
  <c r="D772" i="4"/>
  <c r="C773" i="4"/>
  <c r="D773" i="4"/>
  <c r="C774" i="4"/>
  <c r="D774" i="4"/>
  <c r="C775" i="4"/>
  <c r="D775" i="4"/>
  <c r="C776" i="4"/>
  <c r="D776" i="4"/>
  <c r="C777" i="4"/>
  <c r="D777" i="4"/>
  <c r="C778" i="4"/>
  <c r="D778" i="4"/>
  <c r="C779" i="4"/>
  <c r="D779" i="4"/>
  <c r="C780" i="4"/>
  <c r="D780" i="4"/>
  <c r="C781" i="4"/>
  <c r="D781" i="4"/>
  <c r="C782" i="4"/>
  <c r="D782" i="4"/>
  <c r="C783" i="4"/>
  <c r="D783" i="4"/>
  <c r="C784" i="4"/>
  <c r="D784" i="4"/>
  <c r="C785" i="4"/>
  <c r="D785" i="4"/>
  <c r="C786" i="4"/>
  <c r="D786" i="4"/>
  <c r="C787" i="4"/>
  <c r="D787" i="4"/>
  <c r="C788" i="4"/>
  <c r="D788" i="4"/>
  <c r="C789" i="4"/>
  <c r="D789" i="4"/>
  <c r="C790" i="4"/>
  <c r="D790" i="4"/>
  <c r="C791" i="4"/>
  <c r="D791" i="4"/>
  <c r="C792" i="4"/>
  <c r="D792" i="4"/>
  <c r="C793" i="4"/>
  <c r="D793" i="4"/>
  <c r="C794" i="4"/>
  <c r="D794" i="4"/>
  <c r="C795" i="4"/>
  <c r="D795" i="4"/>
  <c r="C796" i="4"/>
  <c r="D796" i="4"/>
  <c r="C797" i="4"/>
  <c r="D797" i="4"/>
  <c r="C798" i="4"/>
  <c r="D798" i="4"/>
  <c r="C799" i="4"/>
  <c r="D799" i="4"/>
  <c r="C800" i="4"/>
  <c r="D800" i="4"/>
  <c r="C801" i="4"/>
  <c r="D801" i="4"/>
  <c r="C802" i="4"/>
  <c r="D802" i="4"/>
  <c r="C803" i="4"/>
  <c r="D803" i="4"/>
  <c r="C804" i="4"/>
  <c r="D804" i="4"/>
  <c r="C805" i="4"/>
  <c r="D805" i="4"/>
  <c r="C806" i="4"/>
  <c r="D806" i="4"/>
  <c r="C807" i="4"/>
  <c r="D807" i="4"/>
  <c r="C808" i="4"/>
  <c r="D808" i="4"/>
  <c r="C809" i="4"/>
  <c r="D809" i="4"/>
  <c r="C810" i="4"/>
  <c r="D810" i="4"/>
  <c r="C811" i="4"/>
  <c r="D811" i="4"/>
  <c r="C812" i="4"/>
  <c r="D812" i="4"/>
  <c r="C813" i="4"/>
  <c r="D813" i="4"/>
  <c r="C814" i="4"/>
  <c r="D814" i="4"/>
  <c r="C815" i="4"/>
  <c r="D815" i="4"/>
  <c r="C816" i="4"/>
  <c r="D816" i="4"/>
  <c r="C817" i="4"/>
  <c r="D817" i="4"/>
  <c r="C818" i="4"/>
  <c r="D818" i="4"/>
  <c r="C819" i="4"/>
  <c r="D819" i="4"/>
  <c r="C820" i="4"/>
  <c r="D820" i="4"/>
  <c r="C821" i="4"/>
  <c r="D821" i="4"/>
  <c r="C822" i="4"/>
  <c r="D822" i="4"/>
  <c r="C823" i="4"/>
  <c r="D823" i="4"/>
  <c r="C824" i="4"/>
  <c r="D824" i="4"/>
  <c r="C825" i="4"/>
  <c r="D825" i="4"/>
  <c r="C826" i="4"/>
  <c r="D826" i="4"/>
  <c r="C827" i="4"/>
  <c r="D827" i="4"/>
  <c r="C828" i="4"/>
  <c r="D828" i="4"/>
  <c r="C829" i="4"/>
  <c r="D829" i="4"/>
  <c r="C830" i="4"/>
  <c r="D830" i="4"/>
  <c r="C831" i="4"/>
  <c r="D831" i="4"/>
  <c r="C832" i="4"/>
  <c r="D832" i="4"/>
  <c r="C833" i="4"/>
  <c r="D833" i="4"/>
  <c r="C834" i="4"/>
  <c r="D834" i="4"/>
  <c r="C835" i="4"/>
  <c r="D835" i="4"/>
  <c r="C836" i="4"/>
  <c r="D836" i="4"/>
  <c r="C837" i="4"/>
  <c r="D837" i="4"/>
  <c r="C838" i="4"/>
  <c r="D838" i="4"/>
  <c r="C839" i="4"/>
  <c r="D839" i="4"/>
  <c r="C840" i="4"/>
  <c r="D840" i="4"/>
  <c r="C841" i="4"/>
  <c r="D841" i="4"/>
  <c r="C842" i="4"/>
  <c r="D842" i="4"/>
  <c r="C843" i="4"/>
  <c r="D843" i="4"/>
  <c r="C844" i="4"/>
  <c r="D844" i="4"/>
  <c r="C845" i="4"/>
  <c r="D845" i="4"/>
  <c r="C846" i="4"/>
  <c r="D846" i="4"/>
  <c r="C847" i="4"/>
  <c r="D847" i="4"/>
  <c r="C848" i="4"/>
  <c r="D848" i="4"/>
  <c r="C849" i="4"/>
  <c r="D849" i="4"/>
  <c r="C850" i="4"/>
  <c r="D850" i="4"/>
  <c r="C851" i="4"/>
  <c r="D851" i="4"/>
  <c r="C852" i="4"/>
  <c r="D852" i="4"/>
  <c r="C853" i="4"/>
  <c r="D853" i="4"/>
  <c r="C854" i="4"/>
  <c r="D854" i="4"/>
  <c r="C855" i="4"/>
  <c r="D855" i="4"/>
  <c r="C856" i="4"/>
  <c r="D856" i="4"/>
  <c r="C857" i="4"/>
  <c r="D857" i="4"/>
  <c r="C858" i="4"/>
  <c r="D858" i="4"/>
  <c r="C859" i="4"/>
  <c r="D859" i="4"/>
  <c r="C860" i="4"/>
  <c r="D860" i="4"/>
  <c r="C861" i="4"/>
  <c r="D861" i="4"/>
  <c r="C862" i="4"/>
  <c r="D862" i="4"/>
  <c r="C863" i="4"/>
  <c r="D863" i="4"/>
  <c r="C864" i="4"/>
  <c r="D864" i="4"/>
  <c r="C865" i="4"/>
  <c r="D865" i="4"/>
  <c r="C866" i="4"/>
  <c r="D866" i="4"/>
  <c r="C867" i="4"/>
  <c r="D867" i="4"/>
  <c r="C868" i="4"/>
  <c r="D868" i="4"/>
  <c r="C869" i="4"/>
  <c r="D869" i="4"/>
  <c r="C870" i="4"/>
  <c r="D870" i="4"/>
  <c r="C871" i="4"/>
  <c r="D871" i="4"/>
  <c r="C872" i="4"/>
  <c r="D872" i="4"/>
  <c r="C873" i="4"/>
  <c r="D873" i="4"/>
  <c r="C874" i="4"/>
  <c r="D874" i="4"/>
  <c r="C875" i="4"/>
  <c r="D875" i="4"/>
  <c r="C876" i="4"/>
  <c r="D876" i="4"/>
  <c r="C877" i="4"/>
  <c r="D877" i="4"/>
  <c r="C878" i="4"/>
  <c r="D878" i="4"/>
  <c r="C879" i="4"/>
  <c r="D879" i="4"/>
  <c r="C880" i="4"/>
  <c r="D880" i="4"/>
  <c r="C881" i="4"/>
  <c r="D881" i="4"/>
  <c r="C882" i="4"/>
  <c r="D882" i="4"/>
  <c r="C883" i="4"/>
  <c r="D883" i="4"/>
  <c r="C884" i="4"/>
  <c r="D884" i="4"/>
  <c r="C885" i="4"/>
  <c r="D885" i="4"/>
  <c r="C886" i="4"/>
  <c r="D886" i="4"/>
  <c r="C887" i="4"/>
  <c r="D887" i="4"/>
  <c r="C888" i="4"/>
  <c r="D888" i="4"/>
  <c r="C889" i="4"/>
  <c r="D889" i="4"/>
  <c r="C890" i="4"/>
  <c r="D890" i="4"/>
  <c r="C891" i="4"/>
  <c r="D891" i="4"/>
  <c r="C892" i="4"/>
  <c r="D892" i="4"/>
  <c r="C893" i="4"/>
  <c r="D893" i="4"/>
  <c r="C894" i="4"/>
  <c r="D894" i="4"/>
  <c r="C895" i="4"/>
  <c r="D895" i="4"/>
  <c r="C896" i="4"/>
  <c r="D896" i="4"/>
  <c r="C897" i="4"/>
  <c r="D897" i="4"/>
  <c r="C898" i="4"/>
  <c r="D898" i="4"/>
  <c r="C899" i="4"/>
  <c r="D899" i="4"/>
  <c r="C900" i="4"/>
  <c r="D900" i="4"/>
  <c r="C901" i="4"/>
  <c r="D901" i="4"/>
  <c r="C902" i="4"/>
  <c r="D902" i="4"/>
  <c r="C903" i="4"/>
  <c r="D903" i="4"/>
  <c r="C904" i="4"/>
  <c r="D904" i="4"/>
  <c r="C905" i="4"/>
  <c r="D905" i="4"/>
  <c r="C906" i="4"/>
  <c r="D906" i="4"/>
  <c r="C907" i="4"/>
  <c r="D907" i="4"/>
  <c r="C908" i="4"/>
  <c r="D908" i="4"/>
  <c r="C909" i="4"/>
  <c r="D909" i="4"/>
  <c r="C910" i="4"/>
  <c r="D910" i="4"/>
  <c r="C911" i="4"/>
  <c r="D911" i="4"/>
  <c r="C912" i="4"/>
  <c r="D912" i="4"/>
  <c r="C913" i="4"/>
  <c r="D913" i="4"/>
  <c r="C914" i="4"/>
  <c r="D914" i="4"/>
  <c r="C915" i="4"/>
  <c r="D915" i="4"/>
  <c r="C916" i="4"/>
  <c r="D916" i="4"/>
  <c r="C917" i="4"/>
  <c r="D917" i="4"/>
  <c r="C918" i="4"/>
  <c r="D918" i="4"/>
  <c r="C919" i="4"/>
  <c r="D919" i="4"/>
  <c r="C920" i="4"/>
  <c r="D920" i="4"/>
  <c r="C921" i="4"/>
  <c r="D921" i="4"/>
  <c r="C922" i="4"/>
  <c r="D922" i="4"/>
  <c r="C923" i="4"/>
  <c r="D923" i="4"/>
  <c r="C924" i="4"/>
  <c r="D924" i="4"/>
  <c r="C925" i="4"/>
  <c r="D925" i="4"/>
  <c r="C926" i="4"/>
  <c r="D926" i="4"/>
  <c r="C927" i="4"/>
  <c r="D927" i="4"/>
  <c r="C928" i="4"/>
  <c r="D928" i="4"/>
  <c r="C929" i="4"/>
  <c r="D929" i="4"/>
  <c r="C930" i="4"/>
  <c r="D930" i="4"/>
  <c r="C931" i="4"/>
  <c r="D931" i="4"/>
  <c r="C932" i="4"/>
  <c r="D932" i="4"/>
  <c r="C933" i="4"/>
  <c r="D933" i="4"/>
  <c r="C934" i="4"/>
  <c r="D934" i="4"/>
  <c r="C935" i="4"/>
  <c r="D935" i="4"/>
  <c r="C936" i="4"/>
  <c r="D936" i="4"/>
  <c r="C937" i="4"/>
  <c r="D937" i="4"/>
  <c r="C938" i="4"/>
  <c r="D938" i="4"/>
  <c r="C939" i="4"/>
  <c r="D939" i="4"/>
  <c r="C940" i="4"/>
  <c r="D940" i="4"/>
  <c r="C941" i="4"/>
  <c r="D941" i="4"/>
  <c r="C942" i="4"/>
  <c r="D942" i="4"/>
  <c r="C943" i="4"/>
  <c r="D943" i="4"/>
  <c r="C944" i="4"/>
  <c r="D944" i="4"/>
  <c r="C945" i="4"/>
  <c r="D945" i="4"/>
  <c r="C946" i="4"/>
  <c r="D946" i="4"/>
  <c r="C947" i="4"/>
  <c r="D947" i="4"/>
  <c r="C948" i="4"/>
  <c r="D948" i="4"/>
  <c r="C949" i="4"/>
  <c r="D949" i="4"/>
  <c r="C950" i="4"/>
  <c r="D950" i="4"/>
  <c r="C951" i="4"/>
  <c r="D951" i="4"/>
  <c r="C952" i="4"/>
  <c r="D952" i="4"/>
  <c r="C953" i="4"/>
  <c r="D953" i="4"/>
  <c r="C954" i="4"/>
  <c r="D954" i="4"/>
  <c r="C955" i="4"/>
  <c r="D955" i="4"/>
  <c r="C956" i="4"/>
  <c r="D956" i="4"/>
  <c r="C957" i="4"/>
  <c r="D957" i="4"/>
  <c r="C958" i="4"/>
  <c r="D958" i="4"/>
  <c r="C959" i="4"/>
  <c r="D959" i="4"/>
  <c r="C960" i="4"/>
  <c r="D960" i="4"/>
  <c r="C961" i="4"/>
  <c r="D961" i="4"/>
  <c r="C962" i="4"/>
  <c r="D962" i="4"/>
  <c r="C963" i="4"/>
  <c r="D963" i="4"/>
  <c r="C964" i="4"/>
  <c r="D964" i="4"/>
  <c r="C965" i="4"/>
  <c r="D965" i="4"/>
  <c r="C966" i="4"/>
  <c r="D966" i="4"/>
  <c r="C967" i="4"/>
  <c r="D967" i="4"/>
  <c r="C968" i="4"/>
  <c r="D968" i="4"/>
  <c r="C969" i="4"/>
  <c r="D969" i="4"/>
  <c r="C970" i="4"/>
  <c r="D970" i="4"/>
  <c r="C971" i="4"/>
  <c r="D971" i="4"/>
  <c r="C972" i="4"/>
  <c r="D972" i="4"/>
  <c r="C973" i="4"/>
  <c r="D973" i="4"/>
  <c r="C974" i="4"/>
  <c r="D974" i="4"/>
  <c r="C975" i="4"/>
  <c r="D975" i="4"/>
  <c r="C976" i="4"/>
  <c r="D976" i="4"/>
  <c r="C977" i="4"/>
  <c r="D977" i="4"/>
  <c r="C978" i="4"/>
  <c r="D978" i="4"/>
  <c r="C979" i="4"/>
  <c r="D979" i="4"/>
  <c r="C980" i="4"/>
  <c r="D980" i="4"/>
  <c r="C981" i="4"/>
  <c r="D981" i="4"/>
  <c r="C982" i="4"/>
  <c r="D982" i="4"/>
  <c r="C983" i="4"/>
  <c r="D983" i="4"/>
  <c r="C984" i="4"/>
  <c r="D984" i="4"/>
  <c r="C985" i="4"/>
  <c r="D985" i="4"/>
  <c r="C986" i="4"/>
  <c r="D986" i="4"/>
  <c r="C987" i="4"/>
  <c r="D987" i="4"/>
  <c r="C988" i="4"/>
  <c r="D988" i="4"/>
  <c r="C989" i="4"/>
  <c r="D989" i="4"/>
  <c r="C990" i="4"/>
  <c r="D990" i="4"/>
  <c r="C991" i="4"/>
  <c r="D991" i="4"/>
  <c r="C992" i="4"/>
  <c r="D992" i="4"/>
  <c r="C993" i="4"/>
  <c r="D993" i="4"/>
  <c r="C994" i="4"/>
  <c r="D994" i="4"/>
  <c r="C995" i="4"/>
  <c r="D995" i="4"/>
  <c r="C996" i="4"/>
  <c r="D996" i="4"/>
  <c r="C997" i="4"/>
  <c r="D997" i="4"/>
  <c r="C998" i="4"/>
  <c r="D998" i="4"/>
  <c r="C999" i="4"/>
  <c r="D999" i="4"/>
  <c r="C1000" i="4"/>
  <c r="D1000" i="4"/>
  <c r="C1001" i="4"/>
  <c r="D1001" i="4"/>
  <c r="C1002" i="4"/>
  <c r="D1002" i="4"/>
  <c r="C1003" i="4"/>
  <c r="D1003" i="4"/>
  <c r="C1004" i="4"/>
  <c r="D1004" i="4"/>
  <c r="C1005" i="4"/>
  <c r="D1005" i="4"/>
  <c r="C1006" i="4"/>
  <c r="D1006" i="4"/>
  <c r="C1007" i="4"/>
  <c r="D1007" i="4"/>
  <c r="C1008" i="4"/>
  <c r="D1008" i="4"/>
  <c r="C1009" i="4"/>
  <c r="D1009" i="4"/>
  <c r="C1010" i="4"/>
  <c r="D1010" i="4"/>
  <c r="C1011" i="4"/>
  <c r="D1011" i="4"/>
  <c r="C1012" i="4"/>
  <c r="D1012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F25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K31" i="2"/>
  <c r="J24" i="2"/>
  <c r="K30" i="2" s="1"/>
  <c r="K30" i="2" a="1"/>
  <c r="K29" i="2"/>
  <c r="J23" i="2"/>
  <c r="K28" i="2" s="1"/>
  <c r="K22" i="2"/>
  <c r="G19" i="2"/>
  <c r="K21" i="2" s="1"/>
  <c r="G18" i="2"/>
  <c r="K20" i="2" s="1"/>
  <c r="G17" i="2"/>
  <c r="K19" i="2" s="1"/>
  <c r="K18" i="2"/>
  <c r="G16" i="2"/>
  <c r="K17" i="2" s="1"/>
  <c r="J26" i="2"/>
  <c r="J25" i="2"/>
  <c r="B8" i="1"/>
  <c r="G4" i="1"/>
  <c r="J21" i="1"/>
  <c r="G18" i="1"/>
  <c r="J20" i="1" a="1"/>
  <c r="J20" i="1"/>
  <c r="C21" i="1"/>
  <c r="J19" i="1" a="1"/>
  <c r="J19" i="1"/>
  <c r="J18" i="1"/>
  <c r="H17" i="1"/>
  <c r="J17" i="1"/>
  <c r="F21" i="1"/>
  <c r="E21" i="1"/>
  <c r="D21" i="1"/>
  <c r="G20" i="1"/>
  <c r="G19" i="1"/>
  <c r="H10" i="1"/>
  <c r="F14" i="1"/>
  <c r="E14" i="1"/>
  <c r="D14" i="1"/>
  <c r="C14" i="1"/>
  <c r="G13" i="1"/>
  <c r="G12" i="1"/>
  <c r="G11" i="1"/>
  <c r="F14" i="4"/>
  <c r="F15" i="4"/>
  <c r="F21" i="4"/>
  <c r="F22" i="4"/>
  <c r="F16" i="4"/>
  <c r="F19" i="4" s="1"/>
  <c r="H16" i="4" l="1"/>
  <c r="H28" i="4"/>
  <c r="H24" i="4"/>
  <c r="H20" i="4"/>
  <c r="H14" i="4"/>
  <c r="H27" i="4"/>
  <c r="H22" i="4"/>
  <c r="H13" i="4"/>
  <c r="H25" i="4"/>
  <c r="H21" i="4"/>
  <c r="H17" i="4"/>
  <c r="H19" i="4"/>
  <c r="H23" i="4"/>
  <c r="H26" i="4"/>
  <c r="H15" i="4"/>
  <c r="H18" i="4"/>
  <c r="J26" i="4" l="1"/>
  <c r="I26" i="4"/>
  <c r="I21" i="4"/>
  <c r="J21" i="4"/>
  <c r="I28" i="4"/>
  <c r="J28" i="4"/>
  <c r="J23" i="4"/>
  <c r="I23" i="4"/>
  <c r="J18" i="4"/>
  <c r="I18" i="4"/>
  <c r="I19" i="4"/>
  <c r="J19" i="4"/>
  <c r="I13" i="4"/>
  <c r="J13" i="4"/>
  <c r="K13" i="4" s="1" a="1"/>
  <c r="I20" i="4"/>
  <c r="J20" i="4"/>
  <c r="J15" i="4"/>
  <c r="I15" i="4"/>
  <c r="I17" i="4"/>
  <c r="J17" i="4"/>
  <c r="J22" i="4"/>
  <c r="I22" i="4"/>
  <c r="J24" i="4"/>
  <c r="I24" i="4"/>
  <c r="J27" i="4"/>
  <c r="I27" i="4"/>
  <c r="J25" i="4"/>
  <c r="I25" i="4"/>
  <c r="I14" i="4"/>
  <c r="J14" i="4"/>
  <c r="J16" i="4"/>
  <c r="I16" i="4"/>
  <c r="K14" i="4" l="1"/>
  <c r="K15" i="4"/>
  <c r="K17" i="4"/>
  <c r="K28" i="4"/>
  <c r="K13" i="4"/>
  <c r="K27" i="4"/>
  <c r="K29" i="4"/>
  <c r="K18" i="4"/>
  <c r="K19" i="4"/>
  <c r="K25" i="4"/>
  <c r="K21" i="4"/>
  <c r="K26" i="4"/>
  <c r="K24" i="4"/>
  <c r="K22" i="4"/>
  <c r="K23" i="4"/>
  <c r="K16" i="4"/>
  <c r="K20" i="4"/>
  <c r="K11" i="4" l="1"/>
  <c r="M22" i="4" l="1"/>
  <c r="N22" i="4" s="1"/>
  <c r="M14" i="4"/>
  <c r="N14" i="4" s="1"/>
  <c r="M15" i="4"/>
  <c r="N15" i="4" s="1"/>
  <c r="M28" i="4"/>
  <c r="N28" i="4" s="1"/>
  <c r="M24" i="4"/>
  <c r="N24" i="4" s="1"/>
  <c r="M20" i="4"/>
  <c r="N20" i="4" s="1"/>
  <c r="M16" i="4"/>
  <c r="N16" i="4" s="1"/>
  <c r="M27" i="4"/>
  <c r="N27" i="4" s="1"/>
  <c r="M19" i="4"/>
  <c r="N19" i="4" s="1"/>
  <c r="M25" i="4"/>
  <c r="N25" i="4" s="1"/>
  <c r="M21" i="4"/>
  <c r="N21" i="4" s="1"/>
  <c r="M26" i="4"/>
  <c r="N26" i="4" s="1"/>
  <c r="M18" i="4"/>
  <c r="N18" i="4" s="1"/>
  <c r="M23" i="4"/>
  <c r="N23" i="4" s="1"/>
  <c r="M17" i="4"/>
  <c r="N17" i="4" s="1"/>
  <c r="M13" i="4"/>
  <c r="N13" i="4" s="1"/>
  <c r="L20" i="4"/>
  <c r="L17" i="4"/>
  <c r="L26" i="4"/>
  <c r="L13" i="4"/>
  <c r="L15" i="4"/>
  <c r="L21" i="4"/>
  <c r="L27" i="4"/>
  <c r="L16" i="4"/>
  <c r="L19" i="4"/>
  <c r="L25" i="4"/>
  <c r="L23" i="4"/>
  <c r="L28" i="4"/>
  <c r="L14" i="4"/>
  <c r="L24" i="4"/>
  <c r="L22" i="4"/>
  <c r="L18" i="4"/>
</calcChain>
</file>

<file path=xl/sharedStrings.xml><?xml version="1.0" encoding="utf-8"?>
<sst xmlns="http://schemas.openxmlformats.org/spreadsheetml/2006/main" count="125" uniqueCount="73">
  <si>
    <t>Factory</t>
  </si>
  <si>
    <t>City</t>
  </si>
  <si>
    <t>C</t>
  </si>
  <si>
    <t>X</t>
  </si>
  <si>
    <t>Problem 2</t>
  </si>
  <si>
    <r>
      <t>z</t>
    </r>
    <r>
      <rPr>
        <sz val="10"/>
        <rFont val="Arial Narrow"/>
        <family val="2"/>
      </rPr>
      <t xml:space="preserve"> =</t>
    </r>
  </si>
  <si>
    <t>a)</t>
  </si>
  <si>
    <t>North-west corner rule ("help" Excel)</t>
  </si>
  <si>
    <t>b)</t>
  </si>
  <si>
    <t>Solve</t>
  </si>
  <si>
    <t>Solver model</t>
  </si>
  <si>
    <t>Solve the following as a TP</t>
  </si>
  <si>
    <t>Is this a degenerate solution ? Yes (only 5 filled cells, instead of 3+4-1=6.)</t>
  </si>
  <si>
    <t>We know the min.:</t>
  </si>
  <si>
    <r>
      <t>P</t>
    </r>
    <r>
      <rPr>
        <sz val="10"/>
        <rFont val="Times New Roman"/>
        <family val="1"/>
      </rPr>
      <t xml:space="preserve"> =</t>
    </r>
  </si>
  <si>
    <r>
      <t>X</t>
    </r>
    <r>
      <rPr>
        <sz val="10"/>
        <rFont val="Times New Roman"/>
        <family val="1"/>
      </rPr>
      <t xml:space="preserve"> =</t>
    </r>
  </si>
  <si>
    <t>&lt;=</t>
  </si>
  <si>
    <r>
      <t xml:space="preserve">= </t>
    </r>
    <r>
      <rPr>
        <i/>
        <sz val="10"/>
        <rFont val="Arial Narrow"/>
        <family val="2"/>
      </rPr>
      <t>z</t>
    </r>
  </si>
  <si>
    <t>&gt;=</t>
  </si>
  <si>
    <t>MAX</t>
  </si>
  <si>
    <t>Problem 3</t>
  </si>
  <si>
    <t>c)</t>
  </si>
  <si>
    <r>
      <t>x</t>
    </r>
    <r>
      <rPr>
        <vertAlign val="subscript"/>
        <sz val="10"/>
        <rFont val="Times New Roman"/>
        <family val="1"/>
      </rPr>
      <t>1</t>
    </r>
  </si>
  <si>
    <r>
      <t>x</t>
    </r>
    <r>
      <rPr>
        <vertAlign val="subscript"/>
        <sz val="10"/>
        <rFont val="Times New Roman"/>
        <family val="1"/>
      </rPr>
      <t>2</t>
    </r>
  </si>
  <si>
    <r>
      <t>x</t>
    </r>
    <r>
      <rPr>
        <vertAlign val="subscript"/>
        <sz val="10"/>
        <rFont val="Times New Roman"/>
        <family val="1"/>
      </rPr>
      <t>3</t>
    </r>
  </si>
  <si>
    <r>
      <t>x</t>
    </r>
    <r>
      <rPr>
        <vertAlign val="subscript"/>
        <sz val="10"/>
        <rFont val="Times New Roman"/>
        <family val="1"/>
      </rPr>
      <t>4</t>
    </r>
  </si>
  <si>
    <r>
      <t>x</t>
    </r>
    <r>
      <rPr>
        <vertAlign val="subscript"/>
        <sz val="10"/>
        <rFont val="Times New Roman"/>
        <family val="1"/>
      </rPr>
      <t>5</t>
    </r>
  </si>
  <si>
    <r>
      <t>x</t>
    </r>
    <r>
      <rPr>
        <vertAlign val="subscript"/>
        <sz val="10"/>
        <rFont val="Times New Roman"/>
        <family val="1"/>
      </rPr>
      <t>6</t>
    </r>
  </si>
  <si>
    <r>
      <t>x</t>
    </r>
    <r>
      <rPr>
        <vertAlign val="subscript"/>
        <sz val="10"/>
        <rFont val="Times New Roman"/>
        <family val="1"/>
      </rPr>
      <t>7</t>
    </r>
  </si>
  <si>
    <r>
      <t>x</t>
    </r>
    <r>
      <rPr>
        <vertAlign val="subscript"/>
        <sz val="10"/>
        <rFont val="Times New Roman"/>
        <family val="1"/>
      </rPr>
      <t>8</t>
    </r>
  </si>
  <si>
    <t>=</t>
  </si>
  <si>
    <t>MAX is</t>
  </si>
  <si>
    <t>Problem 4</t>
  </si>
  <si>
    <t>Monte Carlo simulation — by inversion</t>
  </si>
  <si>
    <t>Triangular distribution</t>
  </si>
  <si>
    <t>Given in regions</t>
  </si>
  <si>
    <t>Classification</t>
  </si>
  <si>
    <t>i</t>
  </si>
  <si>
    <t>Centre</t>
  </si>
  <si>
    <t>FreqAbs</t>
  </si>
  <si>
    <t>FreqDens</t>
  </si>
  <si>
    <t>Min(r) =</t>
  </si>
  <si>
    <t>Max(r) =</t>
  </si>
  <si>
    <t>Range =</t>
  </si>
  <si>
    <t>Classes</t>
  </si>
  <si>
    <r>
      <t>m</t>
    </r>
    <r>
      <rPr>
        <sz val="10"/>
        <rFont val="Times New Roman"/>
        <family val="1"/>
      </rPr>
      <t xml:space="preserve"> =</t>
    </r>
  </si>
  <si>
    <r>
      <t xml:space="preserve">Total items, </t>
    </r>
    <r>
      <rPr>
        <i/>
        <sz val="10"/>
        <rFont val="Arial Narrow"/>
        <family val="2"/>
      </rPr>
      <t>N</t>
    </r>
    <r>
      <rPr>
        <sz val="10"/>
        <rFont val="Arial Narrow"/>
        <family val="2"/>
      </rPr>
      <t>:</t>
    </r>
  </si>
  <si>
    <r>
      <t>a</t>
    </r>
    <r>
      <rPr>
        <sz val="10"/>
        <rFont val="Times New Roman"/>
        <family val="1"/>
      </rPr>
      <t xml:space="preserve"> =</t>
    </r>
  </si>
  <si>
    <r>
      <t>=FreqAbs/(</t>
    </r>
    <r>
      <rPr>
        <i/>
        <sz val="10"/>
        <rFont val="Times New Roman"/>
        <family val="1"/>
      </rPr>
      <t>N</t>
    </r>
    <r>
      <rPr>
        <sz val="10"/>
        <rFont val="Times New Roman"/>
        <family val="1"/>
      </rPr>
      <t xml:space="preserve"> </t>
    </r>
    <r>
      <rPr>
        <i/>
        <sz val="10"/>
        <rFont val="Symbol"/>
        <family val="1"/>
        <charset val="2"/>
      </rPr>
      <t>D</t>
    </r>
    <r>
      <rPr>
        <i/>
        <sz val="10"/>
        <rFont val="Times New Roman"/>
        <family val="1"/>
      </rPr>
      <t>x</t>
    </r>
    <r>
      <rPr>
        <sz val="10"/>
        <rFont val="Times New Roman"/>
        <family val="1"/>
      </rPr>
      <t>)</t>
    </r>
  </si>
  <si>
    <r>
      <t>D</t>
    </r>
    <r>
      <rPr>
        <i/>
        <sz val="10"/>
        <rFont val="Times New Roman"/>
        <family val="1"/>
      </rPr>
      <t>x</t>
    </r>
    <r>
      <rPr>
        <sz val="10"/>
        <rFont val="Times New Roman"/>
        <family val="1"/>
      </rPr>
      <t xml:space="preserve"> = </t>
    </r>
    <r>
      <rPr>
        <i/>
        <sz val="10"/>
        <rFont val="Times New Roman"/>
        <family val="1"/>
      </rPr>
      <t>R</t>
    </r>
    <r>
      <rPr>
        <sz val="10"/>
        <rFont val="Times New Roman"/>
        <family val="1"/>
      </rPr>
      <t xml:space="preserve"> / classes</t>
    </r>
    <r>
      <rPr>
        <sz val="10"/>
        <rFont val="Times New Roman"/>
        <family val="1"/>
      </rPr>
      <t xml:space="preserve"> = :</t>
    </r>
  </si>
  <si>
    <r>
      <t>s</t>
    </r>
    <r>
      <rPr>
        <i/>
        <sz val="10"/>
        <rFont val="Arial Narrow"/>
        <family val="2"/>
      </rPr>
      <t xml:space="preserve"> = a</t>
    </r>
    <r>
      <rPr>
        <sz val="10"/>
        <rFont val="Arial Narrow"/>
        <family val="2"/>
      </rPr>
      <t>/</t>
    </r>
    <r>
      <rPr>
        <sz val="10"/>
        <rFont val="Symbol"/>
        <family val="1"/>
        <charset val="2"/>
      </rPr>
      <t>Ö</t>
    </r>
    <r>
      <rPr>
        <sz val="10"/>
        <rFont val="Arial Narrow"/>
        <family val="2"/>
      </rPr>
      <t>6 =</t>
    </r>
  </si>
  <si>
    <r>
      <t>V</t>
    </r>
    <r>
      <rPr>
        <sz val="10"/>
        <rFont val="Times New Roman"/>
        <family val="1"/>
      </rPr>
      <t xml:space="preserve"> =</t>
    </r>
  </si>
  <si>
    <r>
      <t>cm</t>
    </r>
    <r>
      <rPr>
        <vertAlign val="superscript"/>
        <sz val="10"/>
        <rFont val="Arial Narrow"/>
        <family val="2"/>
      </rPr>
      <t>3</t>
    </r>
  </si>
  <si>
    <t>Rand</t>
  </si>
  <si>
    <r>
      <t>d</t>
    </r>
    <r>
      <rPr>
        <sz val="10"/>
        <rFont val="Times New Roman"/>
        <family val="1"/>
      </rPr>
      <t>(</t>
    </r>
    <r>
      <rPr>
        <i/>
        <sz val="10"/>
        <rFont val="Times New Roman"/>
        <family val="1"/>
      </rPr>
      <t>i</t>
    </r>
    <r>
      <rPr>
        <sz val="10"/>
        <rFont val="Times New Roman"/>
        <family val="1"/>
      </rPr>
      <t>)</t>
    </r>
  </si>
  <si>
    <t>cm</t>
  </si>
  <si>
    <r>
      <t>h</t>
    </r>
    <r>
      <rPr>
        <sz val="10"/>
        <rFont val="Times New Roman"/>
        <family val="1"/>
      </rPr>
      <t>(</t>
    </r>
    <r>
      <rPr>
        <i/>
        <sz val="10"/>
        <rFont val="Times New Roman"/>
        <family val="1"/>
      </rPr>
      <t>i</t>
    </r>
    <r>
      <rPr>
        <sz val="10"/>
        <rFont val="Times New Roman"/>
        <family val="1"/>
      </rPr>
      <t>)</t>
    </r>
  </si>
  <si>
    <r>
      <t>V</t>
    </r>
    <r>
      <rPr>
        <sz val="10"/>
        <rFont val="Times New Roman"/>
        <family val="1"/>
      </rPr>
      <t xml:space="preserve"> = </t>
    </r>
    <r>
      <rPr>
        <i/>
        <sz val="10"/>
        <rFont val="Symbol"/>
        <family val="1"/>
        <charset val="2"/>
      </rPr>
      <t>p</t>
    </r>
    <r>
      <rPr>
        <sz val="10"/>
        <rFont val="Times New Roman"/>
        <family val="1"/>
      </rPr>
      <t xml:space="preserve"> (</t>
    </r>
    <r>
      <rPr>
        <i/>
        <sz val="10"/>
        <rFont val="Times New Roman"/>
        <family val="1"/>
      </rPr>
      <t>D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/ 4) </t>
    </r>
    <r>
      <rPr>
        <i/>
        <sz val="10"/>
        <rFont val="Times New Roman"/>
        <family val="1"/>
      </rPr>
      <t>h</t>
    </r>
  </si>
  <si>
    <t>Accumul.</t>
  </si>
  <si>
    <t>Class_left</t>
  </si>
  <si>
    <t>Class_right</t>
  </si>
  <si>
    <t>1 - Prob.</t>
  </si>
  <si>
    <t>Height, about</t>
  </si>
  <si>
    <r>
      <t>F</t>
    </r>
    <r>
      <rPr>
        <sz val="10"/>
        <rFont val="Arial Narrow"/>
        <family val="2"/>
      </rPr>
      <t>(...) =</t>
    </r>
  </si>
  <si>
    <r>
      <t xml:space="preserve">Example:  </t>
    </r>
    <r>
      <rPr>
        <i/>
        <sz val="10"/>
        <rFont val="Arial Narrow"/>
        <family val="2"/>
      </rPr>
      <t>P</t>
    </r>
    <r>
      <rPr>
        <sz val="10"/>
        <rFont val="Arial Narrow"/>
        <family val="2"/>
      </rPr>
      <t xml:space="preserve"> =</t>
    </r>
  </si>
  <si>
    <r>
      <t>F</t>
    </r>
    <r>
      <rPr>
        <vertAlign val="superscript"/>
        <sz val="10"/>
        <rFont val="Arial Narrow"/>
        <family val="2"/>
      </rPr>
      <t>inv</t>
    </r>
    <r>
      <rPr>
        <sz val="10"/>
        <rFont val="Arial Narrow"/>
        <family val="2"/>
      </rPr>
      <t>(</t>
    </r>
    <r>
      <rPr>
        <i/>
        <sz val="10"/>
        <rFont val="Arial Narrow"/>
        <family val="2"/>
      </rPr>
      <t>P</t>
    </r>
    <r>
      <rPr>
        <sz val="10"/>
        <rFont val="Arial Narrow"/>
        <family val="2"/>
      </rPr>
      <t>) =</t>
    </r>
  </si>
  <si>
    <t>Below</t>
  </si>
  <si>
    <t>for graph</t>
  </si>
  <si>
    <t>Ave.h =</t>
  </si>
  <si>
    <t>Stdev.h =</t>
  </si>
  <si>
    <t>Stdev.d =</t>
  </si>
  <si>
    <t>*</t>
  </si>
  <si>
    <t>Use NEOS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</si>
</sst>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/yyyy;@"/>
    <numFmt numFmtId="165" formatCode="0.0000"/>
    <numFmt numFmtId="166" formatCode="0.000"/>
  </numFmts>
  <fonts count="18">
    <font>
      <sz val="10"/>
      <name val="Arial Narrow"/>
    </font>
    <font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name val="Times New Roman"/>
      <family val="1"/>
    </font>
    <font>
      <sz val="10"/>
      <name val="Arial Narrow"/>
      <family val="2"/>
    </font>
    <font>
      <sz val="8"/>
      <name val="Arial Narrow"/>
      <family val="2"/>
    </font>
    <font>
      <b/>
      <i/>
      <sz val="10"/>
      <name val="Arial Narrow"/>
      <family val="2"/>
    </font>
    <font>
      <i/>
      <sz val="10"/>
      <name val="Arial Narrow"/>
      <family val="2"/>
    </font>
    <font>
      <i/>
      <sz val="10"/>
      <name val="Times New Roman"/>
      <family val="1"/>
    </font>
    <font>
      <vertAlign val="subscript"/>
      <sz val="10"/>
      <name val="Times New Roman"/>
      <family val="1"/>
    </font>
    <font>
      <sz val="10"/>
      <color indexed="10"/>
      <name val="Arial Narrow"/>
      <family val="2"/>
    </font>
    <font>
      <i/>
      <sz val="10"/>
      <name val="Symbol"/>
      <family val="1"/>
      <charset val="2"/>
    </font>
    <font>
      <sz val="10"/>
      <name val="Symbol"/>
      <family val="1"/>
      <charset val="2"/>
    </font>
    <font>
      <vertAlign val="superscript"/>
      <sz val="10"/>
      <name val="Arial Narrow"/>
      <family val="2"/>
    </font>
    <font>
      <vertAlign val="superscript"/>
      <sz val="10"/>
      <name val="Times New Roman"/>
      <family val="1"/>
    </font>
    <font>
      <b/>
      <sz val="9"/>
      <name val="Arial Narrow"/>
      <family val="2"/>
    </font>
    <font>
      <sz val="10"/>
      <color theme="0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2" borderId="0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right"/>
    </xf>
    <xf numFmtId="0" fontId="7" fillId="0" borderId="0" xfId="0" applyFont="1"/>
    <xf numFmtId="0" fontId="5" fillId="4" borderId="0" xfId="0" applyFont="1" applyFill="1"/>
    <xf numFmtId="0" fontId="5" fillId="0" borderId="0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right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0" xfId="0" applyFill="1"/>
    <xf numFmtId="0" fontId="0" fillId="0" borderId="0" xfId="0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5" fillId="7" borderId="0" xfId="0" quotePrefix="1" applyFont="1" applyFill="1" applyAlignment="1">
      <alignment horizontal="left"/>
    </xf>
    <xf numFmtId="0" fontId="0" fillId="4" borderId="0" xfId="0" applyFill="1"/>
    <xf numFmtId="0" fontId="11" fillId="0" borderId="0" xfId="0" applyFont="1"/>
    <xf numFmtId="0" fontId="12" fillId="0" borderId="0" xfId="0" applyFont="1" applyAlignment="1">
      <alignment horizontal="right"/>
    </xf>
    <xf numFmtId="0" fontId="4" fillId="0" borderId="0" xfId="0" quotePrefix="1" applyFont="1"/>
    <xf numFmtId="0" fontId="12" fillId="0" borderId="0" xfId="0" applyFont="1" applyAlignment="1">
      <alignment horizontal="left"/>
    </xf>
    <xf numFmtId="0" fontId="9" fillId="0" borderId="0" xfId="0" applyFont="1"/>
    <xf numFmtId="0" fontId="0" fillId="0" borderId="0" xfId="0" applyAlignment="1">
      <alignment horizontal="left"/>
    </xf>
    <xf numFmtId="0" fontId="8" fillId="0" borderId="0" xfId="0" applyFont="1"/>
    <xf numFmtId="0" fontId="0" fillId="8" borderId="0" xfId="0" applyFill="1" applyAlignment="1">
      <alignment horizontal="center"/>
    </xf>
    <xf numFmtId="0" fontId="8" fillId="2" borderId="0" xfId="0" applyFont="1" applyFill="1" applyAlignment="1">
      <alignment horizontal="center"/>
    </xf>
    <xf numFmtId="0" fontId="0" fillId="0" borderId="13" xfId="0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8" borderId="0" xfId="0" applyFont="1" applyFill="1"/>
    <xf numFmtId="0" fontId="5" fillId="2" borderId="0" xfId="0" applyFont="1" applyFill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center" vertical="top" wrapText="1"/>
    </xf>
    <xf numFmtId="0" fontId="5" fillId="3" borderId="14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164" fontId="16" fillId="0" borderId="0" xfId="0" applyNumberFormat="1" applyFont="1" applyAlignment="1">
      <alignment horizontal="center"/>
    </xf>
    <xf numFmtId="0" fontId="0" fillId="3" borderId="0" xfId="0" applyFill="1" applyAlignment="1">
      <alignment horizontal="center"/>
    </xf>
    <xf numFmtId="9" fontId="0" fillId="3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horizontal="center"/>
    </xf>
    <xf numFmtId="166" fontId="3" fillId="9" borderId="0" xfId="0" applyNumberFormat="1" applyFont="1" applyFill="1" applyAlignment="1">
      <alignment horizontal="center"/>
    </xf>
    <xf numFmtId="0" fontId="0" fillId="9" borderId="0" xfId="0" applyFill="1"/>
    <xf numFmtId="0" fontId="2" fillId="0" borderId="0" xfId="0" applyFont="1" applyAlignment="1">
      <alignment horizontal="right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9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17" fillId="11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Cans, triangular:  height</a:t>
            </a:r>
          </a:p>
        </c:rich>
      </c:tx>
      <c:layout>
        <c:manualLayout>
          <c:xMode val="edge"/>
          <c:yMode val="edge"/>
          <c:x val="0.3409893992932862"/>
          <c:y val="1.9480519480519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04240282685512"/>
          <c:y val="0.17316017316017315"/>
          <c:w val="0.77385159010600701"/>
          <c:h val="0.6471861471861472"/>
        </c:manualLayout>
      </c:layout>
      <c:scatterChart>
        <c:scatterStyle val="lineMarker"/>
        <c:varyColors val="0"/>
        <c:ser>
          <c:idx val="1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'P4'!$I$13:$I$28</c:f>
              <c:numCache>
                <c:formatCode>General</c:formatCode>
                <c:ptCount val="16"/>
                <c:pt idx="0">
                  <c:v>14.806872297340048</c:v>
                </c:pt>
                <c:pt idx="1">
                  <c:v>14.942925689391265</c:v>
                </c:pt>
                <c:pt idx="2">
                  <c:v>15.078979081442482</c:v>
                </c:pt>
                <c:pt idx="3">
                  <c:v>15.215032473493698</c:v>
                </c:pt>
                <c:pt idx="4">
                  <c:v>15.351085865544915</c:v>
                </c:pt>
                <c:pt idx="5">
                  <c:v>15.487139257596132</c:v>
                </c:pt>
                <c:pt idx="6">
                  <c:v>15.623192649647349</c:v>
                </c:pt>
                <c:pt idx="7">
                  <c:v>15.759246041698566</c:v>
                </c:pt>
                <c:pt idx="8">
                  <c:v>15.895299433749784</c:v>
                </c:pt>
                <c:pt idx="9">
                  <c:v>16.031352825801001</c:v>
                </c:pt>
                <c:pt idx="10">
                  <c:v>16.167406217852218</c:v>
                </c:pt>
                <c:pt idx="11">
                  <c:v>16.303459609903435</c:v>
                </c:pt>
                <c:pt idx="12">
                  <c:v>16.439513001954651</c:v>
                </c:pt>
                <c:pt idx="13">
                  <c:v>16.575566394005868</c:v>
                </c:pt>
                <c:pt idx="14">
                  <c:v>16.711619786057085</c:v>
                </c:pt>
                <c:pt idx="15">
                  <c:v>16.847673178108302</c:v>
                </c:pt>
              </c:numCache>
            </c:numRef>
          </c:xVal>
          <c:yVal>
            <c:numRef>
              <c:f>'P4'!$L$13:$L$28</c:f>
              <c:numCache>
                <c:formatCode>General</c:formatCode>
                <c:ptCount val="16"/>
                <c:pt idx="0">
                  <c:v>8.0850611911675682E-2</c:v>
                </c:pt>
                <c:pt idx="1">
                  <c:v>0.16170122382335136</c:v>
                </c:pt>
                <c:pt idx="2">
                  <c:v>0.33075250327503686</c:v>
                </c:pt>
                <c:pt idx="3">
                  <c:v>0.45570344895671749</c:v>
                </c:pt>
                <c:pt idx="4">
                  <c:v>0.66150500655007372</c:v>
                </c:pt>
                <c:pt idx="5">
                  <c:v>0.83055628600175924</c:v>
                </c:pt>
                <c:pt idx="6">
                  <c:v>0.90405684228510075</c:v>
                </c:pt>
                <c:pt idx="7">
                  <c:v>0.93345706479843737</c:v>
                </c:pt>
                <c:pt idx="8">
                  <c:v>0.83055628600175924</c:v>
                </c:pt>
                <c:pt idx="9">
                  <c:v>0.69090522906341034</c:v>
                </c:pt>
                <c:pt idx="10">
                  <c:v>0.58065439463839807</c:v>
                </c:pt>
                <c:pt idx="11">
                  <c:v>0.433653282071715</c:v>
                </c:pt>
                <c:pt idx="12">
                  <c:v>0.2352017801066929</c:v>
                </c:pt>
                <c:pt idx="13">
                  <c:v>0.14700111256668305</c:v>
                </c:pt>
                <c:pt idx="14">
                  <c:v>7.3500556283341525E-2</c:v>
                </c:pt>
                <c:pt idx="15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168136"/>
        <c:axId val="217168528"/>
      </c:scatterChart>
      <c:scatterChart>
        <c:scatterStyle val="lineMarker"/>
        <c:varyColors val="0"/>
        <c:ser>
          <c:idx val="0"/>
          <c:order val="0"/>
          <c:tx>
            <c:strRef>
              <c:f>'P4'!$L$12</c:f>
              <c:strCache>
                <c:ptCount val="1"/>
                <c:pt idx="0">
                  <c:v>FreqDens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plus"/>
            <c:size val="9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'P4'!$I$13:$I$28</c:f>
              <c:numCache>
                <c:formatCode>General</c:formatCode>
                <c:ptCount val="16"/>
                <c:pt idx="0">
                  <c:v>14.806872297340048</c:v>
                </c:pt>
                <c:pt idx="1">
                  <c:v>14.942925689391265</c:v>
                </c:pt>
                <c:pt idx="2">
                  <c:v>15.078979081442482</c:v>
                </c:pt>
                <c:pt idx="3">
                  <c:v>15.215032473493698</c:v>
                </c:pt>
                <c:pt idx="4">
                  <c:v>15.351085865544915</c:v>
                </c:pt>
                <c:pt idx="5">
                  <c:v>15.487139257596132</c:v>
                </c:pt>
                <c:pt idx="6">
                  <c:v>15.623192649647349</c:v>
                </c:pt>
                <c:pt idx="7">
                  <c:v>15.759246041698566</c:v>
                </c:pt>
                <c:pt idx="8">
                  <c:v>15.895299433749784</c:v>
                </c:pt>
                <c:pt idx="9">
                  <c:v>16.031352825801001</c:v>
                </c:pt>
                <c:pt idx="10">
                  <c:v>16.167406217852218</c:v>
                </c:pt>
                <c:pt idx="11">
                  <c:v>16.303459609903435</c:v>
                </c:pt>
                <c:pt idx="12">
                  <c:v>16.439513001954651</c:v>
                </c:pt>
                <c:pt idx="13">
                  <c:v>16.575566394005868</c:v>
                </c:pt>
                <c:pt idx="14">
                  <c:v>16.711619786057085</c:v>
                </c:pt>
                <c:pt idx="15">
                  <c:v>16.847673178108302</c:v>
                </c:pt>
              </c:numCache>
            </c:numRef>
          </c:xVal>
          <c:yVal>
            <c:numRef>
              <c:f>'P4'!$M$13:$M$28</c:f>
              <c:numCache>
                <c:formatCode>General</c:formatCode>
                <c:ptCount val="16"/>
                <c:pt idx="0">
                  <c:v>1.0999999999999999E-2</c:v>
                </c:pt>
                <c:pt idx="1">
                  <c:v>3.3000000000000002E-2</c:v>
                </c:pt>
                <c:pt idx="2">
                  <c:v>7.8E-2</c:v>
                </c:pt>
                <c:pt idx="3">
                  <c:v>0.14000000000000001</c:v>
                </c:pt>
                <c:pt idx="4">
                  <c:v>0.23</c:v>
                </c:pt>
                <c:pt idx="5">
                  <c:v>0.34300000000000003</c:v>
                </c:pt>
                <c:pt idx="6">
                  <c:v>0.46600000000000003</c:v>
                </c:pt>
                <c:pt idx="7">
                  <c:v>0.59299999999999997</c:v>
                </c:pt>
                <c:pt idx="8">
                  <c:v>0.70599999999999996</c:v>
                </c:pt>
                <c:pt idx="9">
                  <c:v>0.8</c:v>
                </c:pt>
                <c:pt idx="10">
                  <c:v>0.879</c:v>
                </c:pt>
                <c:pt idx="11">
                  <c:v>0.93799999999999994</c:v>
                </c:pt>
                <c:pt idx="12">
                  <c:v>0.97</c:v>
                </c:pt>
                <c:pt idx="13">
                  <c:v>0.99</c:v>
                </c:pt>
                <c:pt idx="14">
                  <c:v>1</c:v>
                </c:pt>
                <c:pt idx="15">
                  <c:v>1</c:v>
                </c:pt>
              </c:numCache>
            </c:numRef>
          </c:yVal>
          <c:smooth val="0"/>
        </c:ser>
        <c:ser>
          <c:idx val="2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errBars>
            <c:errDir val="y"/>
            <c:errBarType val="minus"/>
            <c:errValType val="fixedVal"/>
            <c:noEndCap val="0"/>
            <c:val val="0.25"/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xVal>
            <c:numRef>
              <c:f>'P4'!$M$9</c:f>
              <c:numCache>
                <c:formatCode>General</c:formatCode>
                <c:ptCount val="1"/>
                <c:pt idx="0">
                  <c:v>15.2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0.25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7168920"/>
        <c:axId val="219520328"/>
      </c:scatterChart>
      <c:valAx>
        <c:axId val="217168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t-PT" sz="1400" b="0" i="1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h</a:t>
                </a:r>
                <a:r>
                  <a:rPr lang="pt-PT" sz="14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(cm)</a:t>
                </a:r>
              </a:p>
            </c:rich>
          </c:tx>
          <c:layout>
            <c:manualLayout>
              <c:xMode val="edge"/>
              <c:yMode val="edge"/>
              <c:x val="0.72614840989399299"/>
              <c:y val="0.91558441558441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17168528"/>
        <c:crosses val="autoZero"/>
        <c:crossBetween val="midCat"/>
      </c:valAx>
      <c:valAx>
        <c:axId val="21716852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t-PT" sz="14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Freq_dens (cm</a:t>
                </a:r>
                <a:r>
                  <a:rPr lang="pt-PT" sz="1400" b="0" i="0" u="none" strike="noStrike" baseline="30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-1</a:t>
                </a:r>
                <a:r>
                  <a:rPr lang="pt-PT" sz="14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1.7667844522968198E-3"/>
              <c:y val="0.155844155844155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17168136"/>
        <c:crosses val="autoZero"/>
        <c:crossBetween val="midCat"/>
      </c:valAx>
      <c:valAx>
        <c:axId val="217168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9520328"/>
        <c:crosses val="autoZero"/>
        <c:crossBetween val="midCat"/>
      </c:valAx>
      <c:valAx>
        <c:axId val="219520328"/>
        <c:scaling>
          <c:orientation val="minMax"/>
          <c:max val="1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17168920"/>
        <c:crosses val="max"/>
        <c:crossBetween val="midCat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5" workbookViewId="0"/>
  </sheetViews>
  <pageMargins left="1.5" right="0.75" top="1" bottom="5.77" header="0.5" footer="0.5"/>
  <pageSetup paperSize="9" orientation="portrait" r:id="rId1"/>
  <headerFooter alignWithMargins="0"/>
  <drawing r:id="rId2"/>
</chartsheet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wmf"/><Relationship Id="rId2" Type="http://schemas.openxmlformats.org/officeDocument/2006/relationships/image" Target="../media/image4.emf"/><Relationship Id="rId1" Type="http://schemas.openxmlformats.org/officeDocument/2006/relationships/image" Target="../media/image3.wmf"/><Relationship Id="rId4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0</xdr:row>
          <xdr:rowOff>0</xdr:rowOff>
        </xdr:from>
        <xdr:to>
          <xdr:col>8</xdr:col>
          <xdr:colOff>476250</xdr:colOff>
          <xdr:row>6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152400</xdr:rowOff>
        </xdr:from>
        <xdr:to>
          <xdr:col>9</xdr:col>
          <xdr:colOff>323850</xdr:colOff>
          <xdr:row>13</xdr:row>
          <xdr:rowOff>76200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57150</xdr:rowOff>
        </xdr:from>
        <xdr:to>
          <xdr:col>4</xdr:col>
          <xdr:colOff>0</xdr:colOff>
          <xdr:row>4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6350">
              <a:solidFill>
                <a:srgbClr val="000000" mc:Ignorable="a14" a14:legacySpreadsheetColorIndex="8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</xdr:row>
          <xdr:rowOff>76200</xdr:rowOff>
        </xdr:from>
        <xdr:to>
          <xdr:col>7</xdr:col>
          <xdr:colOff>514350</xdr:colOff>
          <xdr:row>5</xdr:row>
          <xdr:rowOff>123825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6350">
              <a:solidFill>
                <a:srgbClr val="000000" mc:Ignorable="a14" a14:legacySpreadsheetColorIndex="8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47625</xdr:colOff>
          <xdr:row>1</xdr:row>
          <xdr:rowOff>95250</xdr:rowOff>
        </xdr:from>
        <xdr:to>
          <xdr:col>12</xdr:col>
          <xdr:colOff>104775</xdr:colOff>
          <xdr:row>5</xdr:row>
          <xdr:rowOff>38100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19050</xdr:rowOff>
        </xdr:from>
        <xdr:to>
          <xdr:col>4</xdr:col>
          <xdr:colOff>152400</xdr:colOff>
          <xdr:row>10</xdr:row>
          <xdr:rowOff>123825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5384132" cy="439152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4.bin"/><Relationship Id="rId11" Type="http://schemas.openxmlformats.org/officeDocument/2006/relationships/image" Target="../media/image6.emf"/><Relationship Id="rId5" Type="http://schemas.openxmlformats.org/officeDocument/2006/relationships/image" Target="../media/image3.wmf"/><Relationship Id="rId10" Type="http://schemas.openxmlformats.org/officeDocument/2006/relationships/oleObject" Target="../embeddings/oleObject6.bin"/><Relationship Id="rId4" Type="http://schemas.openxmlformats.org/officeDocument/2006/relationships/oleObject" Target="../embeddings/oleObject3.bin"/><Relationship Id="rId9" Type="http://schemas.openxmlformats.org/officeDocument/2006/relationships/image" Target="../media/image5.w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/>
  </sheetViews>
  <sheetFormatPr defaultRowHeight="12.75"/>
  <cols>
    <col min="1" max="1" width="9.33203125" style="4"/>
    <col min="2" max="4" width="9.5" style="4" bestFit="1" customWidth="1"/>
    <col min="5" max="5" width="15.6640625" style="4" bestFit="1" customWidth="1"/>
    <col min="6" max="7" width="9.5" style="4" bestFit="1" customWidth="1"/>
    <col min="8" max="8" width="10.6640625" style="4" bestFit="1" customWidth="1"/>
    <col min="9" max="9" width="9.33203125" style="4"/>
    <col min="10" max="10" width="9.5" style="4" bestFit="1" customWidth="1"/>
    <col min="11" max="16384" width="9.33203125" style="4"/>
  </cols>
  <sheetData>
    <row r="1" spans="1:10" ht="13.5">
      <c r="A1" s="74">
        <v>39873</v>
      </c>
    </row>
    <row r="2" spans="1:10">
      <c r="A2" s="1" t="s">
        <v>4</v>
      </c>
      <c r="C2" s="1" t="s">
        <v>11</v>
      </c>
    </row>
    <row r="3" spans="1:10">
      <c r="B3" s="1"/>
      <c r="C3" s="7" t="s">
        <v>1</v>
      </c>
    </row>
    <row r="4" spans="1:10" ht="13.5" thickBot="1">
      <c r="B4" s="9" t="s">
        <v>2</v>
      </c>
      <c r="C4" s="7">
        <v>1</v>
      </c>
      <c r="D4" s="7">
        <v>2</v>
      </c>
      <c r="E4" s="7">
        <v>3</v>
      </c>
      <c r="F4" s="7">
        <v>4</v>
      </c>
      <c r="G4" s="49">
        <f>SUM(G5:G7)</f>
        <v>100</v>
      </c>
    </row>
    <row r="5" spans="1:10">
      <c r="A5" s="4" t="s">
        <v>0</v>
      </c>
      <c r="B5" s="7">
        <v>1</v>
      </c>
      <c r="C5" s="11">
        <v>220</v>
      </c>
      <c r="D5" s="11">
        <v>460</v>
      </c>
      <c r="E5" s="11">
        <v>530</v>
      </c>
      <c r="F5" s="11">
        <v>730</v>
      </c>
      <c r="G5" s="62">
        <v>45</v>
      </c>
    </row>
    <row r="6" spans="1:10">
      <c r="B6" s="7">
        <v>2</v>
      </c>
      <c r="C6" s="11">
        <v>200</v>
      </c>
      <c r="D6" s="11">
        <v>300</v>
      </c>
      <c r="E6" s="11">
        <v>400</v>
      </c>
      <c r="F6" s="11">
        <v>540</v>
      </c>
      <c r="G6" s="63">
        <v>35</v>
      </c>
    </row>
    <row r="7" spans="1:10" ht="13.5" thickBot="1">
      <c r="B7" s="7">
        <v>3</v>
      </c>
      <c r="C7" s="11">
        <v>370</v>
      </c>
      <c r="D7" s="11">
        <v>120</v>
      </c>
      <c r="E7" s="11">
        <v>140</v>
      </c>
      <c r="F7" s="11">
        <v>240</v>
      </c>
      <c r="G7" s="64">
        <v>20</v>
      </c>
    </row>
    <row r="8" spans="1:10" ht="13.5" thickBot="1">
      <c r="B8" s="49">
        <f>SUM(C8:F8)</f>
        <v>100</v>
      </c>
      <c r="C8" s="65">
        <v>29</v>
      </c>
      <c r="D8" s="66">
        <v>16</v>
      </c>
      <c r="E8" s="66">
        <v>38</v>
      </c>
      <c r="F8" s="67">
        <v>17</v>
      </c>
      <c r="G8" s="6"/>
    </row>
    <row r="9" spans="1:10">
      <c r="A9" s="13" t="s">
        <v>6</v>
      </c>
      <c r="B9" s="4" t="s">
        <v>7</v>
      </c>
    </row>
    <row r="10" spans="1:10">
      <c r="B10" s="9" t="s">
        <v>3</v>
      </c>
      <c r="G10" s="12" t="s">
        <v>5</v>
      </c>
      <c r="H10" s="8">
        <f>SUMPRODUCT($C$5:$F$7,C11:F13)</f>
        <v>32240</v>
      </c>
    </row>
    <row r="11" spans="1:10">
      <c r="C11" s="11">
        <v>29</v>
      </c>
      <c r="D11" s="11">
        <v>16</v>
      </c>
      <c r="E11" s="11">
        <v>0</v>
      </c>
      <c r="F11" s="11">
        <v>0</v>
      </c>
      <c r="G11" s="61">
        <f>SUM(C11:F11)</f>
        <v>45</v>
      </c>
    </row>
    <row r="12" spans="1:10">
      <c r="C12" s="11">
        <v>0</v>
      </c>
      <c r="D12" s="11">
        <v>0</v>
      </c>
      <c r="E12" s="11">
        <v>35</v>
      </c>
      <c r="F12" s="11">
        <v>0</v>
      </c>
      <c r="G12" s="61">
        <f>SUM(C12:F12)</f>
        <v>35</v>
      </c>
    </row>
    <row r="13" spans="1:10">
      <c r="C13" s="11">
        <v>0</v>
      </c>
      <c r="D13" s="11">
        <v>0</v>
      </c>
      <c r="E13" s="11">
        <v>3</v>
      </c>
      <c r="F13" s="11">
        <v>17</v>
      </c>
      <c r="G13" s="61">
        <f>SUM(C13:F13)</f>
        <v>20</v>
      </c>
    </row>
    <row r="14" spans="1:10">
      <c r="C14" s="61">
        <f>SUM(C11:C13)</f>
        <v>29</v>
      </c>
      <c r="D14" s="61">
        <f>SUM(D11:D13)</f>
        <v>16</v>
      </c>
      <c r="E14" s="61">
        <f>SUM(E11:E13)</f>
        <v>38</v>
      </c>
      <c r="F14" s="61">
        <f>SUM(F11:F13)</f>
        <v>17</v>
      </c>
      <c r="G14" s="6"/>
    </row>
    <row r="15" spans="1:10">
      <c r="B15" s="4" t="s">
        <v>12</v>
      </c>
      <c r="C15" s="6"/>
      <c r="D15" s="6"/>
      <c r="E15" s="6"/>
      <c r="F15" s="6"/>
      <c r="G15" s="6"/>
    </row>
    <row r="16" spans="1:10">
      <c r="A16" s="13" t="s">
        <v>8</v>
      </c>
      <c r="B16" s="4" t="s">
        <v>9</v>
      </c>
      <c r="C16" s="4" t="s">
        <v>13</v>
      </c>
      <c r="E16" s="15">
        <v>31760</v>
      </c>
      <c r="J16" s="5" t="s">
        <v>10</v>
      </c>
    </row>
    <row r="17" spans="1:10" ht="13.5" thickBot="1">
      <c r="B17" s="9" t="s">
        <v>3</v>
      </c>
      <c r="G17" s="12" t="s">
        <v>5</v>
      </c>
      <c r="H17" s="8">
        <f>SUMPRODUCT($C$5:$F$7,C18:F20)</f>
        <v>31759.999999490134</v>
      </c>
      <c r="J17" s="60">
        <f>MIN($H$17)</f>
        <v>31759.999999490134</v>
      </c>
    </row>
    <row r="18" spans="1:10">
      <c r="C18" s="52">
        <v>29</v>
      </c>
      <c r="D18" s="53">
        <v>0</v>
      </c>
      <c r="E18" s="53">
        <v>15.999999999502627</v>
      </c>
      <c r="F18" s="54">
        <v>0</v>
      </c>
      <c r="G18" s="68">
        <f>SUM(C18:F18)</f>
        <v>44.999999999502627</v>
      </c>
      <c r="J18" s="60">
        <f>COUNT($C$18:$F$20)</f>
        <v>12</v>
      </c>
    </row>
    <row r="19" spans="1:10">
      <c r="C19" s="55">
        <v>0</v>
      </c>
      <c r="D19" s="10">
        <v>16.000000000035524</v>
      </c>
      <c r="E19" s="10">
        <v>18.999999999474685</v>
      </c>
      <c r="F19" s="56">
        <v>0</v>
      </c>
      <c r="G19" s="69">
        <f>SUM(C19:F19)</f>
        <v>34.999999999510209</v>
      </c>
      <c r="J19" s="60" t="b">
        <f t="array" ref="J19">$C$21:$E$21='P2'!$C$8:$E$8</f>
        <v>1</v>
      </c>
    </row>
    <row r="20" spans="1:10" ht="13.5" thickBot="1">
      <c r="C20" s="57">
        <v>0</v>
      </c>
      <c r="D20" s="58">
        <v>0</v>
      </c>
      <c r="E20" s="58">
        <v>3.0000000004679261</v>
      </c>
      <c r="F20" s="59">
        <v>16.999999999532076</v>
      </c>
      <c r="G20" s="70">
        <f>SUM(C20:F20)</f>
        <v>20</v>
      </c>
      <c r="J20" s="60" t="b">
        <f t="array" ref="J20">$G$18:$G$20='P2'!$G$5:$G$7</f>
        <v>0</v>
      </c>
    </row>
    <row r="21" spans="1:10" ht="13.5" thickBot="1">
      <c r="C21" s="71">
        <f>SUM(C18:C20)</f>
        <v>29</v>
      </c>
      <c r="D21" s="72">
        <f>SUM(D18:D20)</f>
        <v>16.000000000035524</v>
      </c>
      <c r="E21" s="72">
        <f>SUM(E18:E20)</f>
        <v>37.999999999445244</v>
      </c>
      <c r="F21" s="73">
        <f>SUM(F18:F20)</f>
        <v>16.999999999532076</v>
      </c>
      <c r="G21" s="6"/>
      <c r="J21" s="60">
        <f>{100;100;0.000001;0.05;TRUE;FALSE;FALSE;1;1;1;0.0001;TRUE}</f>
        <v>100</v>
      </c>
    </row>
    <row r="22" spans="1:10">
      <c r="A22" s="14"/>
      <c r="B22" s="14"/>
      <c r="C22" s="14"/>
      <c r="D22" s="14"/>
      <c r="E22" s="14"/>
      <c r="F22" s="14"/>
      <c r="G22" s="14"/>
      <c r="H22" s="14"/>
      <c r="I22" s="14"/>
      <c r="J22" s="14"/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2"/>
  <sheetViews>
    <sheetView tabSelected="1" topLeftCell="A7" zoomScaleNormal="100" workbookViewId="0">
      <selection activeCell="A30" sqref="A30"/>
    </sheetView>
  </sheetViews>
  <sheetFormatPr defaultRowHeight="12.75"/>
  <sheetData>
    <row r="1" spans="1:11">
      <c r="A1" s="1" t="s">
        <v>20</v>
      </c>
    </row>
    <row r="2" spans="1:11">
      <c r="A2" s="1" t="s">
        <v>6</v>
      </c>
    </row>
    <row r="3" spans="1:11">
      <c r="A3" s="1"/>
    </row>
    <row r="4" spans="1:11">
      <c r="A4" s="1"/>
    </row>
    <row r="5" spans="1:11">
      <c r="A5" s="1"/>
    </row>
    <row r="6" spans="1:11">
      <c r="A6" s="1"/>
    </row>
    <row r="7" spans="1:11">
      <c r="A7" s="1"/>
    </row>
    <row r="8" spans="1:11">
      <c r="A8" s="1"/>
    </row>
    <row r="9" spans="1:11">
      <c r="A9" s="1"/>
    </row>
    <row r="10" spans="1:11">
      <c r="A10" s="1"/>
    </row>
    <row r="11" spans="1:11">
      <c r="A11" s="1"/>
    </row>
    <row r="12" spans="1:11">
      <c r="A12" s="1"/>
    </row>
    <row r="13" spans="1:11">
      <c r="A13" s="1"/>
    </row>
    <row r="14" spans="1:11">
      <c r="A14" s="1" t="s">
        <v>8</v>
      </c>
    </row>
    <row r="15" spans="1:11" ht="13.5" thickBot="1">
      <c r="A15" s="16" t="s">
        <v>15</v>
      </c>
      <c r="B15" s="2">
        <v>74.999999999999986</v>
      </c>
      <c r="C15" s="2">
        <v>0</v>
      </c>
      <c r="D15" s="2">
        <v>300</v>
      </c>
      <c r="E15" s="2">
        <v>0</v>
      </c>
      <c r="G15" s="8" t="s">
        <v>19</v>
      </c>
      <c r="J15" s="3" t="s">
        <v>31</v>
      </c>
      <c r="K15" s="2">
        <v>1875</v>
      </c>
    </row>
    <row r="16" spans="1:11" ht="13.5" thickBot="1">
      <c r="A16" s="16" t="s">
        <v>14</v>
      </c>
      <c r="B16" s="17">
        <v>5</v>
      </c>
      <c r="C16" s="17">
        <v>5</v>
      </c>
      <c r="D16" s="17">
        <v>5</v>
      </c>
      <c r="E16" s="17">
        <v>5</v>
      </c>
      <c r="G16" s="27">
        <f>SUMPRODUCT(B16:E16,$B$15:$E$15)</f>
        <v>1875</v>
      </c>
      <c r="H16" s="39" t="s">
        <v>17</v>
      </c>
      <c r="K16" s="3" t="s">
        <v>10</v>
      </c>
    </row>
    <row r="17" spans="1:12">
      <c r="B17" s="18">
        <v>1</v>
      </c>
      <c r="C17" s="19">
        <v>1</v>
      </c>
      <c r="D17" s="19">
        <v>-1</v>
      </c>
      <c r="E17" s="20">
        <v>-1</v>
      </c>
      <c r="F17" s="2"/>
      <c r="G17" s="2">
        <f>SUMPRODUCT(B17:E17,$B$15:$E$15)</f>
        <v>-225</v>
      </c>
      <c r="H17" s="8" t="s">
        <v>16</v>
      </c>
      <c r="I17" s="2">
        <v>0</v>
      </c>
      <c r="K17" s="28">
        <f>MAX($G$16)</f>
        <v>1875</v>
      </c>
    </row>
    <row r="18" spans="1:12">
      <c r="B18" s="21">
        <v>-0.8</v>
      </c>
      <c r="C18" s="22">
        <v>-0.8</v>
      </c>
      <c r="D18" s="22">
        <v>0.2</v>
      </c>
      <c r="E18" s="23">
        <v>0.2</v>
      </c>
      <c r="F18" s="2"/>
      <c r="G18" s="2">
        <f>SUMPRODUCT(B18:E18,$B$15:$E$15)</f>
        <v>7.1054273576010019E-15</v>
      </c>
      <c r="H18" s="8" t="s">
        <v>18</v>
      </c>
      <c r="I18" s="2">
        <v>0</v>
      </c>
      <c r="K18" s="28">
        <f>COUNT($B$15:$E$15)</f>
        <v>4</v>
      </c>
    </row>
    <row r="19" spans="1:12" ht="13.5" thickBot="1">
      <c r="B19" s="24">
        <v>0</v>
      </c>
      <c r="C19" s="25">
        <v>0</v>
      </c>
      <c r="D19" s="25">
        <v>1</v>
      </c>
      <c r="E19" s="26">
        <v>1</v>
      </c>
      <c r="F19" s="2"/>
      <c r="G19" s="2">
        <f>SUMPRODUCT(B19:E19,$B$15:$E$15)</f>
        <v>300</v>
      </c>
      <c r="H19" s="8" t="s">
        <v>16</v>
      </c>
      <c r="I19" s="2">
        <v>300</v>
      </c>
      <c r="K19" s="28" t="b">
        <f>$G$17&lt;='P3'!$I$17</f>
        <v>1</v>
      </c>
    </row>
    <row r="20" spans="1:12">
      <c r="B20" s="2"/>
      <c r="C20" s="2"/>
      <c r="D20" s="2"/>
      <c r="E20" s="2"/>
      <c r="F20" s="2"/>
      <c r="G20" s="2"/>
      <c r="H20" s="2"/>
      <c r="K20" s="28" t="b">
        <f>$G$18&gt;='P3'!$I$18</f>
        <v>1</v>
      </c>
    </row>
    <row r="21" spans="1:12" ht="14.25">
      <c r="A21" s="1" t="s">
        <v>21</v>
      </c>
      <c r="B21" s="30" t="s">
        <v>22</v>
      </c>
      <c r="C21" s="30" t="s">
        <v>23</v>
      </c>
      <c r="D21" s="30" t="s">
        <v>24</v>
      </c>
      <c r="E21" s="30" t="s">
        <v>25</v>
      </c>
      <c r="F21" s="31" t="s">
        <v>26</v>
      </c>
      <c r="G21" s="31" t="s">
        <v>27</v>
      </c>
      <c r="H21" s="31" t="s">
        <v>28</v>
      </c>
      <c r="I21" s="32" t="s">
        <v>29</v>
      </c>
      <c r="K21" s="28" t="b">
        <f>$G$19&lt;='P3'!$I$19</f>
        <v>1</v>
      </c>
    </row>
    <row r="22" spans="1:12" ht="13.5" thickBot="1">
      <c r="A22" s="16" t="s">
        <v>15</v>
      </c>
      <c r="B22" s="87">
        <v>74.999999999999986</v>
      </c>
      <c r="C22" s="87">
        <v>0</v>
      </c>
      <c r="D22" s="87">
        <v>300</v>
      </c>
      <c r="E22" s="87">
        <v>0</v>
      </c>
      <c r="F22" s="87">
        <v>225</v>
      </c>
      <c r="G22" s="87">
        <v>0</v>
      </c>
      <c r="H22" s="87">
        <v>0</v>
      </c>
      <c r="I22" s="87">
        <v>0</v>
      </c>
      <c r="J22" s="8" t="s">
        <v>19</v>
      </c>
      <c r="K22" s="28">
        <f>{100;100;0.000001;0.05;TRUE;FALSE;FALSE;1;1;1;0.0001;TRUE}</f>
        <v>100</v>
      </c>
    </row>
    <row r="23" spans="1:12" ht="13.5" thickBot="1">
      <c r="A23" s="16" t="s">
        <v>14</v>
      </c>
      <c r="B23" s="88">
        <v>5</v>
      </c>
      <c r="C23" s="88">
        <v>5</v>
      </c>
      <c r="D23" s="88">
        <v>5</v>
      </c>
      <c r="E23" s="88">
        <v>5</v>
      </c>
      <c r="F23" s="88">
        <v>0</v>
      </c>
      <c r="G23" s="88">
        <v>0</v>
      </c>
      <c r="H23" s="88">
        <v>0</v>
      </c>
      <c r="I23" s="88">
        <v>-1000</v>
      </c>
      <c r="J23" s="27">
        <f>SUMPRODUCT(B23:I23,$B$22:$I$22)</f>
        <v>1875</v>
      </c>
      <c r="K23" s="39" t="s">
        <v>17</v>
      </c>
    </row>
    <row r="24" spans="1:12">
      <c r="B24" s="18">
        <v>1</v>
      </c>
      <c r="C24" s="19">
        <v>1</v>
      </c>
      <c r="D24" s="19">
        <v>-1</v>
      </c>
      <c r="E24" s="20">
        <v>-1</v>
      </c>
      <c r="F24" s="18">
        <v>1</v>
      </c>
      <c r="G24" s="33">
        <v>0</v>
      </c>
      <c r="H24" s="20">
        <v>0</v>
      </c>
      <c r="I24" s="36">
        <v>0</v>
      </c>
      <c r="J24" s="2">
        <f>SUMPRODUCT(B24:I24,$B$22:$I$22)</f>
        <v>0</v>
      </c>
      <c r="K24" s="8" t="s">
        <v>30</v>
      </c>
      <c r="L24" s="2">
        <v>0</v>
      </c>
    </row>
    <row r="25" spans="1:12">
      <c r="B25" s="21">
        <v>-0.8</v>
      </c>
      <c r="C25" s="22">
        <v>-0.8</v>
      </c>
      <c r="D25" s="22">
        <v>0.2</v>
      </c>
      <c r="E25" s="23">
        <v>0.2</v>
      </c>
      <c r="F25" s="21">
        <v>0</v>
      </c>
      <c r="G25" s="29">
        <v>-1</v>
      </c>
      <c r="H25" s="23">
        <v>0</v>
      </c>
      <c r="I25" s="37">
        <v>1</v>
      </c>
      <c r="J25" s="2">
        <f>SUMPRODUCT(B25:I25,$B$22:$I$22)</f>
        <v>7.1054273576010019E-15</v>
      </c>
      <c r="K25" s="8" t="s">
        <v>30</v>
      </c>
      <c r="L25" s="2">
        <v>0</v>
      </c>
    </row>
    <row r="26" spans="1:12" ht="13.5" thickBot="1">
      <c r="B26" s="24">
        <v>0</v>
      </c>
      <c r="C26" s="25">
        <v>0</v>
      </c>
      <c r="D26" s="25">
        <v>1</v>
      </c>
      <c r="E26" s="26">
        <v>1</v>
      </c>
      <c r="F26" s="24">
        <v>0</v>
      </c>
      <c r="G26" s="34">
        <v>0</v>
      </c>
      <c r="H26" s="35">
        <v>1</v>
      </c>
      <c r="I26" s="38">
        <v>0</v>
      </c>
      <c r="J26" s="2">
        <f>SUMPRODUCT(B26:I26,$B$22:$I$22)</f>
        <v>300</v>
      </c>
      <c r="K26" s="8" t="s">
        <v>30</v>
      </c>
      <c r="L26" s="2">
        <v>300</v>
      </c>
    </row>
    <row r="27" spans="1:12">
      <c r="K27" s="3" t="s">
        <v>10</v>
      </c>
    </row>
    <row r="28" spans="1:12">
      <c r="K28" s="28">
        <f>MAX($J$23)</f>
        <v>1875</v>
      </c>
    </row>
    <row r="29" spans="1:12">
      <c r="K29" s="28">
        <f>COUNT($B$22:$I$22)</f>
        <v>8</v>
      </c>
    </row>
    <row r="30" spans="1:12">
      <c r="A30" s="89" t="s">
        <v>72</v>
      </c>
      <c r="K30" s="28" t="b">
        <f t="array" ref="K30">$J$24:$J$26='P3'!$L$24:$L$26</f>
        <v>1</v>
      </c>
    </row>
    <row r="31" spans="1:12">
      <c r="K31" s="28">
        <f>{100;100;0.000000001;0.00000005;TRUE;FALSE;FALSE;1;1;1;0.0000001;TRUE}</f>
        <v>100</v>
      </c>
    </row>
    <row r="32" spans="1:12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</row>
  </sheetData>
  <phoneticPr fontId="6" type="noConversion"/>
  <pageMargins left="0.5" right="0.5" top="0.5" bottom="0.5" header="0.5" footer="0.5"/>
  <pageSetup paperSize="9" orientation="portrait" verticalDpi="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r:id="rId5">
            <anchor moveWithCells="1">
              <from>
                <xdr:col>2</xdr:col>
                <xdr:colOff>9525</xdr:colOff>
                <xdr:row>0</xdr:row>
                <xdr:rowOff>0</xdr:rowOff>
              </from>
              <to>
                <xdr:col>8</xdr:col>
                <xdr:colOff>476250</xdr:colOff>
                <xdr:row>6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  <mc:AlternateContent xmlns:mc="http://schemas.openxmlformats.org/markup-compatibility/2006">
      <mc:Choice Requires="x14">
        <oleObject progId="Equation.3" shapeId="1026" r:id="rId6">
          <objectPr defaultSize="0" r:id="rId7">
            <anchor moveWithCells="1">
              <from>
                <xdr:col>2</xdr:col>
                <xdr:colOff>0</xdr:colOff>
                <xdr:row>6</xdr:row>
                <xdr:rowOff>152400</xdr:rowOff>
              </from>
              <to>
                <xdr:col>9</xdr:col>
                <xdr:colOff>323850</xdr:colOff>
                <xdr:row>13</xdr:row>
                <xdr:rowOff>76200</xdr:rowOff>
              </to>
            </anchor>
          </objectPr>
        </oleObject>
      </mc:Choice>
      <mc:Fallback>
        <oleObject progId="Equation.3" shapeId="1026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012"/>
  <sheetViews>
    <sheetView zoomScaleNormal="100" workbookViewId="0"/>
  </sheetViews>
  <sheetFormatPr defaultRowHeight="12.75"/>
  <sheetData>
    <row r="1" spans="1:15">
      <c r="A1" s="1" t="s">
        <v>32</v>
      </c>
      <c r="C1" s="1" t="s">
        <v>33</v>
      </c>
      <c r="G1" s="13" t="s">
        <v>34</v>
      </c>
      <c r="J1" s="41" t="s">
        <v>35</v>
      </c>
      <c r="N1" s="82"/>
      <c r="O1" s="85" t="s">
        <v>71</v>
      </c>
    </row>
    <row r="2" spans="1:15">
      <c r="N2" s="82"/>
      <c r="O2" s="85" t="s">
        <v>71</v>
      </c>
    </row>
    <row r="3" spans="1:15">
      <c r="N3" s="82"/>
      <c r="O3" s="85" t="s">
        <v>71</v>
      </c>
    </row>
    <row r="4" spans="1:15">
      <c r="C4" s="13"/>
      <c r="N4" s="82"/>
      <c r="O4" s="85" t="s">
        <v>71</v>
      </c>
    </row>
    <row r="5" spans="1:15" ht="15">
      <c r="A5" s="16" t="s">
        <v>51</v>
      </c>
      <c r="B5" s="2">
        <v>1000</v>
      </c>
      <c r="C5" t="s">
        <v>52</v>
      </c>
      <c r="N5" s="82"/>
      <c r="O5" s="85" t="s">
        <v>71</v>
      </c>
    </row>
    <row r="6" spans="1:15">
      <c r="A6" s="16"/>
      <c r="B6" s="2"/>
      <c r="D6" s="45"/>
      <c r="N6" s="82"/>
      <c r="O6" s="85" t="s">
        <v>71</v>
      </c>
    </row>
    <row r="7" spans="1:15" ht="15.75">
      <c r="A7" s="16"/>
      <c r="B7" s="2"/>
      <c r="D7" s="45" t="s">
        <v>57</v>
      </c>
      <c r="I7" s="5" t="s">
        <v>64</v>
      </c>
      <c r="J7" s="76">
        <v>0.95</v>
      </c>
      <c r="N7" s="82"/>
      <c r="O7" s="85" t="s">
        <v>71</v>
      </c>
    </row>
    <row r="8" spans="1:15" ht="15">
      <c r="A8" s="42" t="s">
        <v>45</v>
      </c>
      <c r="B8" s="75">
        <v>9</v>
      </c>
      <c r="C8" t="s">
        <v>55</v>
      </c>
      <c r="E8" s="3" t="s">
        <v>62</v>
      </c>
      <c r="F8" s="79">
        <f>$B$5/(PI()*$B$8^2)*4</f>
        <v>15.719006725125466</v>
      </c>
      <c r="G8" t="s">
        <v>55</v>
      </c>
      <c r="I8" s="12" t="s">
        <v>65</v>
      </c>
      <c r="J8" s="77">
        <f>$B$8+$B$9*(1-SQRT(2*(1-$J$7)))</f>
        <v>9.2051316701949482</v>
      </c>
      <c r="N8" s="82"/>
      <c r="O8" s="85" t="s">
        <v>71</v>
      </c>
    </row>
    <row r="9" spans="1:15">
      <c r="A9" s="16" t="s">
        <v>47</v>
      </c>
      <c r="B9" s="75">
        <v>0.3</v>
      </c>
      <c r="C9" t="s">
        <v>55</v>
      </c>
      <c r="I9" s="12" t="s">
        <v>63</v>
      </c>
      <c r="J9" s="78">
        <f>1-1/2*(1-($J$8-$B$8)/$B$9)^2</f>
        <v>0.94999999999999951</v>
      </c>
      <c r="L9" s="3" t="s">
        <v>66</v>
      </c>
      <c r="M9" s="8">
        <v>15.2</v>
      </c>
      <c r="N9" s="82"/>
      <c r="O9" s="85" t="s">
        <v>71</v>
      </c>
    </row>
    <row r="10" spans="1:15">
      <c r="A10" s="16"/>
      <c r="B10" s="2"/>
      <c r="K10" s="3" t="s">
        <v>46</v>
      </c>
      <c r="L10" s="3"/>
      <c r="M10" s="46" t="s">
        <v>67</v>
      </c>
      <c r="N10" s="82"/>
      <c r="O10" s="85" t="s">
        <v>71</v>
      </c>
    </row>
    <row r="11" spans="1:15">
      <c r="H11" s="13" t="s">
        <v>36</v>
      </c>
      <c r="K11" s="49">
        <f>SUM(K13:K28)</f>
        <v>1000</v>
      </c>
      <c r="L11" s="43" t="s">
        <v>48</v>
      </c>
      <c r="N11" s="82"/>
      <c r="O11" s="85" t="s">
        <v>71</v>
      </c>
    </row>
    <row r="12" spans="1:15" ht="13.5" thickBot="1">
      <c r="A12" s="51" t="s">
        <v>37</v>
      </c>
      <c r="B12" s="50" t="s">
        <v>53</v>
      </c>
      <c r="C12" s="51" t="s">
        <v>54</v>
      </c>
      <c r="D12" s="51" t="s">
        <v>56</v>
      </c>
      <c r="H12" s="50" t="s">
        <v>59</v>
      </c>
      <c r="I12" s="50" t="s">
        <v>38</v>
      </c>
      <c r="J12" s="50" t="s">
        <v>60</v>
      </c>
      <c r="K12" s="50" t="s">
        <v>39</v>
      </c>
      <c r="L12" s="50" t="s">
        <v>40</v>
      </c>
      <c r="M12" s="50" t="s">
        <v>58</v>
      </c>
      <c r="N12" s="83" t="s">
        <v>61</v>
      </c>
      <c r="O12" s="85" t="s">
        <v>71</v>
      </c>
    </row>
    <row r="13" spans="1:15" ht="13.5" thickTop="1">
      <c r="A13">
        <v>1</v>
      </c>
      <c r="B13">
        <v>0.44631241551626655</v>
      </c>
      <c r="C13">
        <f>IF(B13&lt;0.5,$B$8+$B$9*(-1+SQRT(2*B13)),$B$8+$B$9*(1-SQRT(2*(1-B13))))</f>
        <v>8.9834364739988981</v>
      </c>
      <c r="D13">
        <f>$B$5/(PI()*C13^2/4)</f>
        <v>15.777025102236211</v>
      </c>
      <c r="G13" s="47">
        <v>1</v>
      </c>
      <c r="H13" s="8">
        <f>$F$14+($G13-1)*$F$19</f>
        <v>14.73884560131444</v>
      </c>
      <c r="I13" s="2">
        <f>$H13+$F$19/2</f>
        <v>14.806872297340048</v>
      </c>
      <c r="J13" s="8">
        <f>$H13+$F$19</f>
        <v>14.874898993365656</v>
      </c>
      <c r="K13" s="17">
        <f t="array" ref="K13:K29">FREQUENCY(D13:D1012,J13:J28)</f>
        <v>11</v>
      </c>
      <c r="L13" s="2">
        <f>$K13/($K$11*$F$19)</f>
        <v>8.0850611911675682E-2</v>
      </c>
      <c r="M13" s="2">
        <f>SUM($K$13:$K13)/$K$11</f>
        <v>1.0999999999999999E-2</v>
      </c>
      <c r="N13" s="84">
        <f>1-$M13</f>
        <v>0.98899999999999999</v>
      </c>
      <c r="O13" s="85" t="s">
        <v>71</v>
      </c>
    </row>
    <row r="14" spans="1:15">
      <c r="A14">
        <f t="shared" ref="A14:A77" si="0">A13+1</f>
        <v>2</v>
      </c>
      <c r="B14">
        <v>0.44937816310620193</v>
      </c>
      <c r="C14">
        <f t="shared" ref="C14:C77" si="1">IF(B14&lt;0.5,$B$8+$B$9*(-1+SQRT(2*B14)),$B$8+$B$9*(1-SQRT(2*(1-B14))))</f>
        <v>8.9844082793434747</v>
      </c>
      <c r="D14">
        <f t="shared" ref="D14:D77" si="2">$B$5/(PI()*C14^2/4)</f>
        <v>15.773612219021242</v>
      </c>
      <c r="E14" s="3" t="s">
        <v>41</v>
      </c>
      <c r="F14" s="80">
        <f>MIN(D13:D1012)</f>
        <v>14.73884560131444</v>
      </c>
      <c r="G14" s="47">
        <f t="shared" ref="G14:G28" si="3">G13+1</f>
        <v>2</v>
      </c>
      <c r="H14" s="2">
        <f>$F$14+($G14-1)*$F$19</f>
        <v>14.874898993365656</v>
      </c>
      <c r="I14" s="2">
        <f>$H14+$F$19/2</f>
        <v>14.942925689391265</v>
      </c>
      <c r="J14" s="8">
        <f>$H14+$F$19</f>
        <v>15.010952385416873</v>
      </c>
      <c r="K14" s="17">
        <v>22</v>
      </c>
      <c r="L14" s="2">
        <f t="shared" ref="L14:L28" si="4">$K14/($K$11*$F$19)</f>
        <v>0.16170122382335136</v>
      </c>
      <c r="M14" s="2">
        <f>SUM($K$13:$K14)/$K$11</f>
        <v>3.3000000000000002E-2</v>
      </c>
      <c r="N14" s="84">
        <f t="shared" ref="N14:N28" si="5">1-$M14</f>
        <v>0.96699999999999997</v>
      </c>
      <c r="O14" s="85" t="s">
        <v>71</v>
      </c>
    </row>
    <row r="15" spans="1:15">
      <c r="A15">
        <f t="shared" si="0"/>
        <v>3</v>
      </c>
      <c r="B15">
        <v>0.196494977633904</v>
      </c>
      <c r="C15">
        <f t="shared" si="1"/>
        <v>8.888066732768193</v>
      </c>
      <c r="D15">
        <f t="shared" si="2"/>
        <v>16.117419333036665</v>
      </c>
      <c r="E15" s="3" t="s">
        <v>42</v>
      </c>
      <c r="F15" s="80">
        <f>MAX(D13:D1012)</f>
        <v>16.779646482082693</v>
      </c>
      <c r="G15" s="47">
        <f t="shared" si="3"/>
        <v>3</v>
      </c>
      <c r="H15" s="2">
        <f t="shared" ref="H15:H28" si="6">$F$14+($G15-1)*$F$19</f>
        <v>15.010952385416873</v>
      </c>
      <c r="I15" s="2">
        <f t="shared" ref="I15:I28" si="7">$H15+$F$19/2</f>
        <v>15.078979081442482</v>
      </c>
      <c r="J15" s="8">
        <f t="shared" ref="J15:J28" si="8">$H15+$F$19</f>
        <v>15.14700577746809</v>
      </c>
      <c r="K15" s="17">
        <v>45</v>
      </c>
      <c r="L15" s="2">
        <f t="shared" si="4"/>
        <v>0.33075250327503686</v>
      </c>
      <c r="M15" s="2">
        <f>SUM($K$13:$K15)/$K$11</f>
        <v>7.8E-2</v>
      </c>
      <c r="N15" s="84">
        <f t="shared" si="5"/>
        <v>0.92200000000000004</v>
      </c>
      <c r="O15" s="85" t="s">
        <v>71</v>
      </c>
    </row>
    <row r="16" spans="1:15">
      <c r="A16">
        <f t="shared" si="0"/>
        <v>4</v>
      </c>
      <c r="B16">
        <v>0.15726733798222181</v>
      </c>
      <c r="C16">
        <f t="shared" si="1"/>
        <v>8.8682501733633572</v>
      </c>
      <c r="D16">
        <f t="shared" si="2"/>
        <v>16.189530209496741</v>
      </c>
      <c r="E16" s="3" t="s">
        <v>43</v>
      </c>
      <c r="F16" s="80">
        <f>F15-F14</f>
        <v>2.0408008807682538</v>
      </c>
      <c r="G16" s="47">
        <f t="shared" si="3"/>
        <v>4</v>
      </c>
      <c r="H16" s="2">
        <f t="shared" si="6"/>
        <v>15.14700577746809</v>
      </c>
      <c r="I16" s="2">
        <f t="shared" si="7"/>
        <v>15.215032473493698</v>
      </c>
      <c r="J16" s="8">
        <f t="shared" si="8"/>
        <v>15.283059169519307</v>
      </c>
      <c r="K16" s="17">
        <v>62</v>
      </c>
      <c r="L16" s="2">
        <f t="shared" si="4"/>
        <v>0.45570344895671749</v>
      </c>
      <c r="M16" s="2">
        <f>SUM($K$13:$K16)/$K$11</f>
        <v>0.14000000000000001</v>
      </c>
      <c r="N16" s="84">
        <f t="shared" si="5"/>
        <v>0.86</v>
      </c>
      <c r="O16" s="85" t="s">
        <v>71</v>
      </c>
    </row>
    <row r="17" spans="1:15">
      <c r="A17">
        <f t="shared" si="0"/>
        <v>5</v>
      </c>
      <c r="B17">
        <v>0.21234376567081803</v>
      </c>
      <c r="C17">
        <f t="shared" si="1"/>
        <v>8.8955041631800906</v>
      </c>
      <c r="D17">
        <f t="shared" si="2"/>
        <v>16.090479415833109</v>
      </c>
      <c r="E17" s="3" t="s">
        <v>44</v>
      </c>
      <c r="F17" s="9">
        <v>15</v>
      </c>
      <c r="G17" s="47">
        <f t="shared" si="3"/>
        <v>5</v>
      </c>
      <c r="H17" s="2">
        <f t="shared" si="6"/>
        <v>15.283059169519307</v>
      </c>
      <c r="I17" s="2">
        <f t="shared" si="7"/>
        <v>15.351085865544915</v>
      </c>
      <c r="J17" s="8">
        <f t="shared" si="8"/>
        <v>15.419112561570524</v>
      </c>
      <c r="K17" s="17">
        <v>90</v>
      </c>
      <c r="L17" s="2">
        <f t="shared" si="4"/>
        <v>0.66150500655007372</v>
      </c>
      <c r="M17" s="2">
        <f>SUM($K$13:$K17)/$K$11</f>
        <v>0.23</v>
      </c>
      <c r="N17" s="84">
        <f t="shared" si="5"/>
        <v>0.77</v>
      </c>
      <c r="O17" s="85" t="s">
        <v>71</v>
      </c>
    </row>
    <row r="18" spans="1:15">
      <c r="A18">
        <f t="shared" si="0"/>
        <v>6</v>
      </c>
      <c r="B18">
        <v>0.41904349916606964</v>
      </c>
      <c r="C18">
        <f t="shared" si="1"/>
        <v>8.9746412748475599</v>
      </c>
      <c r="D18">
        <f t="shared" si="2"/>
        <v>15.807963402129934</v>
      </c>
      <c r="E18" s="44" t="s">
        <v>49</v>
      </c>
      <c r="G18" s="47">
        <f t="shared" si="3"/>
        <v>6</v>
      </c>
      <c r="H18" s="2">
        <f t="shared" si="6"/>
        <v>15.419112561570524</v>
      </c>
      <c r="I18" s="2">
        <f t="shared" si="7"/>
        <v>15.487139257596132</v>
      </c>
      <c r="J18" s="8">
        <f t="shared" si="8"/>
        <v>15.55516595362174</v>
      </c>
      <c r="K18" s="17">
        <v>113</v>
      </c>
      <c r="L18" s="2">
        <f t="shared" si="4"/>
        <v>0.83055628600175924</v>
      </c>
      <c r="M18" s="2">
        <f>SUM($K$13:$K18)/$K$11</f>
        <v>0.34300000000000003</v>
      </c>
      <c r="N18" s="84">
        <f t="shared" si="5"/>
        <v>0.65700000000000003</v>
      </c>
      <c r="O18" s="85" t="s">
        <v>71</v>
      </c>
    </row>
    <row r="19" spans="1:15">
      <c r="A19">
        <f t="shared" si="0"/>
        <v>7</v>
      </c>
      <c r="B19">
        <v>0.83433852146015774</v>
      </c>
      <c r="C19">
        <f t="shared" si="1"/>
        <v>9.1273180202303337</v>
      </c>
      <c r="D19">
        <f t="shared" si="2"/>
        <v>15.283532790887691</v>
      </c>
      <c r="F19" s="80">
        <f>$F$16/$F$17</f>
        <v>0.13605339205121691</v>
      </c>
      <c r="G19" s="47">
        <f t="shared" si="3"/>
        <v>7</v>
      </c>
      <c r="H19" s="2">
        <f t="shared" si="6"/>
        <v>15.55516595362174</v>
      </c>
      <c r="I19" s="2">
        <f t="shared" si="7"/>
        <v>15.623192649647349</v>
      </c>
      <c r="J19" s="8">
        <f t="shared" si="8"/>
        <v>15.691219345672957</v>
      </c>
      <c r="K19" s="17">
        <v>123</v>
      </c>
      <c r="L19" s="2">
        <f t="shared" si="4"/>
        <v>0.90405684228510075</v>
      </c>
      <c r="M19" s="2">
        <f>SUM($K$13:$K19)/$K$11</f>
        <v>0.46600000000000003</v>
      </c>
      <c r="N19" s="84">
        <f t="shared" si="5"/>
        <v>0.53400000000000003</v>
      </c>
      <c r="O19" s="85" t="s">
        <v>71</v>
      </c>
    </row>
    <row r="20" spans="1:15">
      <c r="A20">
        <f t="shared" si="0"/>
        <v>8</v>
      </c>
      <c r="B20">
        <v>0.74469287073148216</v>
      </c>
      <c r="C20">
        <f t="shared" si="1"/>
        <v>9.0856281658698297</v>
      </c>
      <c r="D20">
        <f t="shared" si="2"/>
        <v>15.424113075165472</v>
      </c>
      <c r="G20" s="47">
        <f t="shared" si="3"/>
        <v>8</v>
      </c>
      <c r="H20" s="2">
        <f t="shared" si="6"/>
        <v>15.691219345672957</v>
      </c>
      <c r="I20" s="2">
        <f t="shared" si="7"/>
        <v>15.759246041698566</v>
      </c>
      <c r="J20" s="8">
        <f t="shared" si="8"/>
        <v>15.827272737724174</v>
      </c>
      <c r="K20" s="17">
        <v>127</v>
      </c>
      <c r="L20" s="2">
        <f t="shared" si="4"/>
        <v>0.93345706479843737</v>
      </c>
      <c r="M20" s="2">
        <f>SUM($K$13:$K20)/$K$11</f>
        <v>0.59299999999999997</v>
      </c>
      <c r="N20" s="84">
        <f t="shared" si="5"/>
        <v>0.40700000000000003</v>
      </c>
      <c r="O20" s="85" t="s">
        <v>71</v>
      </c>
    </row>
    <row r="21" spans="1:15">
      <c r="A21">
        <f t="shared" si="0"/>
        <v>9</v>
      </c>
      <c r="B21">
        <v>6.6028134291338247E-3</v>
      </c>
      <c r="C21">
        <f t="shared" si="1"/>
        <v>8.7344747214237337</v>
      </c>
      <c r="D21">
        <f t="shared" si="2"/>
        <v>16.689239001327909</v>
      </c>
      <c r="E21" s="81" t="s">
        <v>68</v>
      </c>
      <c r="F21" s="80">
        <f>AVERAGE(D13:D1012)</f>
        <v>15.733069796253746</v>
      </c>
      <c r="G21" s="47">
        <f t="shared" si="3"/>
        <v>9</v>
      </c>
      <c r="H21" s="2">
        <f t="shared" si="6"/>
        <v>15.827272737724176</v>
      </c>
      <c r="I21" s="2">
        <f t="shared" si="7"/>
        <v>15.895299433749784</v>
      </c>
      <c r="J21" s="8">
        <f t="shared" si="8"/>
        <v>15.963326129775393</v>
      </c>
      <c r="K21" s="17">
        <v>113</v>
      </c>
      <c r="L21" s="2">
        <f t="shared" si="4"/>
        <v>0.83055628600175924</v>
      </c>
      <c r="M21" s="2">
        <f>SUM($K$13:$K21)/$K$11</f>
        <v>0.70599999999999996</v>
      </c>
      <c r="N21" s="84">
        <f t="shared" si="5"/>
        <v>0.29400000000000004</v>
      </c>
      <c r="O21" s="85" t="s">
        <v>71</v>
      </c>
    </row>
    <row r="22" spans="1:15">
      <c r="A22">
        <f t="shared" si="0"/>
        <v>10</v>
      </c>
      <c r="B22">
        <v>0.99482898450128943</v>
      </c>
      <c r="C22">
        <f t="shared" si="1"/>
        <v>9.2694912669917624</v>
      </c>
      <c r="D22">
        <f t="shared" si="2"/>
        <v>14.818297831810035</v>
      </c>
      <c r="E22" s="81" t="s">
        <v>69</v>
      </c>
      <c r="F22" s="80">
        <f>STDEV(D13:D1012)</f>
        <v>0.40554548039056054</v>
      </c>
      <c r="G22" s="47">
        <f t="shared" si="3"/>
        <v>10</v>
      </c>
      <c r="H22" s="2">
        <f t="shared" si="6"/>
        <v>15.963326129775393</v>
      </c>
      <c r="I22" s="2">
        <f t="shared" si="7"/>
        <v>16.031352825801001</v>
      </c>
      <c r="J22" s="8">
        <f t="shared" si="8"/>
        <v>16.099379521826609</v>
      </c>
      <c r="K22" s="17">
        <v>94</v>
      </c>
      <c r="L22" s="2">
        <f t="shared" si="4"/>
        <v>0.69090522906341034</v>
      </c>
      <c r="M22" s="2">
        <f>SUM($K$13:$K22)/$K$11</f>
        <v>0.8</v>
      </c>
      <c r="N22" s="84">
        <f t="shared" si="5"/>
        <v>0.19999999999999996</v>
      </c>
      <c r="O22" s="85" t="s">
        <v>71</v>
      </c>
    </row>
    <row r="23" spans="1:15">
      <c r="A23">
        <f t="shared" si="0"/>
        <v>11</v>
      </c>
      <c r="B23">
        <v>0.99982838526602369</v>
      </c>
      <c r="C23">
        <f t="shared" si="1"/>
        <v>9.2944420640417746</v>
      </c>
      <c r="D23">
        <f t="shared" si="2"/>
        <v>14.73884560131444</v>
      </c>
      <c r="G23" s="47">
        <f t="shared" si="3"/>
        <v>11</v>
      </c>
      <c r="H23" s="2">
        <f t="shared" si="6"/>
        <v>16.099379521826609</v>
      </c>
      <c r="I23" s="2">
        <f t="shared" si="7"/>
        <v>16.167406217852218</v>
      </c>
      <c r="J23" s="8">
        <f t="shared" si="8"/>
        <v>16.235432913877826</v>
      </c>
      <c r="K23" s="17">
        <v>79</v>
      </c>
      <c r="L23" s="2">
        <f t="shared" si="4"/>
        <v>0.58065439463839807</v>
      </c>
      <c r="M23" s="2">
        <f>SUM($K$13:$K23)/$K$11</f>
        <v>0.879</v>
      </c>
      <c r="N23" s="84">
        <f t="shared" si="5"/>
        <v>0.121</v>
      </c>
      <c r="O23" s="85" t="s">
        <v>71</v>
      </c>
    </row>
    <row r="24" spans="1:15">
      <c r="A24">
        <f t="shared" si="0"/>
        <v>12</v>
      </c>
      <c r="B24">
        <v>0.13752162719171057</v>
      </c>
      <c r="C24">
        <f t="shared" si="1"/>
        <v>8.857333699169974</v>
      </c>
      <c r="D24">
        <f t="shared" si="2"/>
        <v>16.229461300343608</v>
      </c>
      <c r="E24" s="81" t="s">
        <v>70</v>
      </c>
      <c r="F24" s="80">
        <f>STDEV(C13:C1012)</f>
        <v>0.11595548976859693</v>
      </c>
      <c r="G24" s="47">
        <f t="shared" si="3"/>
        <v>12</v>
      </c>
      <c r="H24" s="2">
        <f t="shared" si="6"/>
        <v>16.235432913877826</v>
      </c>
      <c r="I24" s="2">
        <f t="shared" si="7"/>
        <v>16.303459609903435</v>
      </c>
      <c r="J24" s="8">
        <f t="shared" si="8"/>
        <v>16.371486305929043</v>
      </c>
      <c r="K24" s="17">
        <v>59</v>
      </c>
      <c r="L24" s="2">
        <f t="shared" si="4"/>
        <v>0.433653282071715</v>
      </c>
      <c r="M24" s="2">
        <f>SUM($K$13:$K24)/$K$11</f>
        <v>0.93799999999999994</v>
      </c>
      <c r="N24" s="84">
        <f t="shared" si="5"/>
        <v>6.2000000000000055E-2</v>
      </c>
      <c r="O24" s="85" t="s">
        <v>71</v>
      </c>
    </row>
    <row r="25" spans="1:15">
      <c r="A25">
        <f t="shared" si="0"/>
        <v>13</v>
      </c>
      <c r="B25">
        <v>0.69849637184686508</v>
      </c>
      <c r="C25">
        <f t="shared" si="1"/>
        <v>9.0670393744265692</v>
      </c>
      <c r="D25">
        <f t="shared" si="2"/>
        <v>15.487421397612374</v>
      </c>
      <c r="E25" s="42" t="s">
        <v>50</v>
      </c>
      <c r="F25" s="1">
        <f>$B$9/SQRT(6)</f>
        <v>0.12247448713915891</v>
      </c>
      <c r="G25" s="47">
        <f t="shared" si="3"/>
        <v>13</v>
      </c>
      <c r="H25" s="2">
        <f t="shared" si="6"/>
        <v>16.371486305929043</v>
      </c>
      <c r="I25" s="2">
        <f t="shared" si="7"/>
        <v>16.439513001954651</v>
      </c>
      <c r="J25" s="8">
        <f t="shared" si="8"/>
        <v>16.50753969798026</v>
      </c>
      <c r="K25" s="17">
        <v>32</v>
      </c>
      <c r="L25" s="2">
        <f t="shared" si="4"/>
        <v>0.2352017801066929</v>
      </c>
      <c r="M25" s="2">
        <f>SUM($K$13:$K25)/$K$11</f>
        <v>0.97</v>
      </c>
      <c r="N25" s="84">
        <f t="shared" si="5"/>
        <v>3.0000000000000027E-2</v>
      </c>
      <c r="O25" s="85" t="s">
        <v>71</v>
      </c>
    </row>
    <row r="26" spans="1:15">
      <c r="A26">
        <f t="shared" si="0"/>
        <v>14</v>
      </c>
      <c r="B26">
        <v>0.71380103341674506</v>
      </c>
      <c r="C26">
        <f t="shared" si="1"/>
        <v>9.0730290459442315</v>
      </c>
      <c r="D26">
        <f t="shared" si="2"/>
        <v>15.466979724490006</v>
      </c>
      <c r="G26" s="47">
        <f t="shared" si="3"/>
        <v>14</v>
      </c>
      <c r="H26" s="2">
        <f t="shared" si="6"/>
        <v>16.50753969798026</v>
      </c>
      <c r="I26" s="2">
        <f t="shared" si="7"/>
        <v>16.575566394005868</v>
      </c>
      <c r="J26" s="8">
        <f t="shared" si="8"/>
        <v>16.643593090031477</v>
      </c>
      <c r="K26" s="17">
        <v>20</v>
      </c>
      <c r="L26" s="2">
        <f t="shared" si="4"/>
        <v>0.14700111256668305</v>
      </c>
      <c r="M26" s="2">
        <f>SUM($K$13:$K26)/$K$11</f>
        <v>0.99</v>
      </c>
      <c r="N26" s="84">
        <f t="shared" si="5"/>
        <v>1.0000000000000009E-2</v>
      </c>
      <c r="O26" s="85" t="s">
        <v>71</v>
      </c>
    </row>
    <row r="27" spans="1:15">
      <c r="A27">
        <f t="shared" si="0"/>
        <v>15</v>
      </c>
      <c r="B27">
        <v>7.5819971902089778E-2</v>
      </c>
      <c r="C27">
        <f t="shared" si="1"/>
        <v>8.816822921305608</v>
      </c>
      <c r="D27">
        <f t="shared" si="2"/>
        <v>16.378943386204888</v>
      </c>
      <c r="G27" s="47">
        <f t="shared" si="3"/>
        <v>15</v>
      </c>
      <c r="H27" s="2">
        <f t="shared" si="6"/>
        <v>16.643593090031477</v>
      </c>
      <c r="I27" s="2">
        <f t="shared" si="7"/>
        <v>16.711619786057085</v>
      </c>
      <c r="J27" s="8">
        <f t="shared" si="8"/>
        <v>16.779646482082693</v>
      </c>
      <c r="K27" s="17">
        <v>10</v>
      </c>
      <c r="L27" s="2">
        <f t="shared" si="4"/>
        <v>7.3500556283341525E-2</v>
      </c>
      <c r="M27" s="2">
        <f>SUM($K$13:$K27)/$K$11</f>
        <v>1</v>
      </c>
      <c r="N27" s="84">
        <f t="shared" si="5"/>
        <v>0</v>
      </c>
      <c r="O27" s="85" t="s">
        <v>71</v>
      </c>
    </row>
    <row r="28" spans="1:15">
      <c r="A28">
        <f t="shared" si="0"/>
        <v>16</v>
      </c>
      <c r="B28">
        <v>0.52166615101727443</v>
      </c>
      <c r="C28">
        <f t="shared" si="1"/>
        <v>9.0065718268180603</v>
      </c>
      <c r="D28">
        <f t="shared" si="2"/>
        <v>15.696075713520662</v>
      </c>
      <c r="G28" s="47">
        <f t="shared" si="3"/>
        <v>16</v>
      </c>
      <c r="H28" s="2">
        <f t="shared" si="6"/>
        <v>16.779646482082693</v>
      </c>
      <c r="I28" s="2">
        <f t="shared" si="7"/>
        <v>16.847673178108302</v>
      </c>
      <c r="J28" s="8">
        <f t="shared" si="8"/>
        <v>16.91569987413391</v>
      </c>
      <c r="K28" s="17">
        <v>0</v>
      </c>
      <c r="L28" s="2">
        <f t="shared" si="4"/>
        <v>0</v>
      </c>
      <c r="M28" s="2">
        <f>SUM($K$13:$K28)/$K$11</f>
        <v>1</v>
      </c>
      <c r="N28" s="84">
        <f t="shared" si="5"/>
        <v>0</v>
      </c>
      <c r="O28" s="85" t="s">
        <v>71</v>
      </c>
    </row>
    <row r="29" spans="1:15">
      <c r="A29">
        <f t="shared" si="0"/>
        <v>17</v>
      </c>
      <c r="B29">
        <v>0.76218439844175423</v>
      </c>
      <c r="C29">
        <f t="shared" si="1"/>
        <v>9.0931019374656099</v>
      </c>
      <c r="D29">
        <f t="shared" si="2"/>
        <v>15.398768825154615</v>
      </c>
      <c r="K29" s="48">
        <v>0</v>
      </c>
      <c r="N29" s="82"/>
      <c r="O29" s="85" t="s">
        <v>71</v>
      </c>
    </row>
    <row r="30" spans="1:15">
      <c r="A30">
        <f t="shared" si="0"/>
        <v>18</v>
      </c>
      <c r="B30">
        <v>0.53887418962319433</v>
      </c>
      <c r="C30">
        <f t="shared" si="1"/>
        <v>9.0118982022481902</v>
      </c>
      <c r="D30">
        <f t="shared" si="2"/>
        <v>15.677527238201197</v>
      </c>
      <c r="N30" s="82"/>
      <c r="O30" s="85" t="s">
        <v>71</v>
      </c>
    </row>
    <row r="31" spans="1:15">
      <c r="A31">
        <f t="shared" si="0"/>
        <v>19</v>
      </c>
      <c r="B31">
        <v>0.57698601667120664</v>
      </c>
      <c r="C31">
        <f t="shared" si="1"/>
        <v>9.0240606642771226</v>
      </c>
      <c r="D31">
        <f t="shared" si="2"/>
        <v>15.635295954272083</v>
      </c>
      <c r="G31" s="40"/>
      <c r="H31" s="40"/>
      <c r="I31" s="40"/>
      <c r="J31" s="40"/>
      <c r="K31" s="40"/>
      <c r="L31" s="40"/>
      <c r="M31" s="40"/>
      <c r="N31" s="40"/>
    </row>
    <row r="32" spans="1:15">
      <c r="A32">
        <f t="shared" si="0"/>
        <v>20</v>
      </c>
      <c r="B32">
        <v>0.61207705495437148</v>
      </c>
      <c r="C32">
        <f t="shared" si="1"/>
        <v>9.0357536563957535</v>
      </c>
      <c r="D32">
        <f t="shared" si="2"/>
        <v>15.594855476316404</v>
      </c>
      <c r="G32" s="86" t="s">
        <v>71</v>
      </c>
      <c r="H32" s="86" t="s">
        <v>71</v>
      </c>
      <c r="I32" s="86" t="s">
        <v>71</v>
      </c>
      <c r="J32" s="86" t="s">
        <v>71</v>
      </c>
      <c r="K32" s="86" t="s">
        <v>71</v>
      </c>
      <c r="L32" s="86" t="s">
        <v>71</v>
      </c>
      <c r="M32" s="86" t="s">
        <v>71</v>
      </c>
      <c r="N32" s="86" t="s">
        <v>71</v>
      </c>
    </row>
    <row r="33" spans="1:4">
      <c r="A33">
        <f t="shared" si="0"/>
        <v>21</v>
      </c>
      <c r="B33">
        <v>0.54986030390531537</v>
      </c>
      <c r="C33">
        <f t="shared" si="1"/>
        <v>9.015350838228807</v>
      </c>
      <c r="D33">
        <f t="shared" si="2"/>
        <v>15.665521398236161</v>
      </c>
    </row>
    <row r="34" spans="1:4">
      <c r="A34">
        <f t="shared" si="0"/>
        <v>22</v>
      </c>
      <c r="B34">
        <v>0.92280568749613767</v>
      </c>
      <c r="C34">
        <f t="shared" si="1"/>
        <v>9.1821230461426193</v>
      </c>
      <c r="D34">
        <f t="shared" si="2"/>
        <v>15.101632660362425</v>
      </c>
    </row>
    <row r="35" spans="1:4">
      <c r="A35">
        <f t="shared" si="0"/>
        <v>23</v>
      </c>
      <c r="B35">
        <v>0.60911784428810734</v>
      </c>
      <c r="C35">
        <f t="shared" si="1"/>
        <v>9.034747689872189</v>
      </c>
      <c r="D35">
        <f t="shared" si="2"/>
        <v>15.59832846227369</v>
      </c>
    </row>
    <row r="36" spans="1:4">
      <c r="A36">
        <f t="shared" si="0"/>
        <v>24</v>
      </c>
      <c r="B36">
        <v>0.36357408386278944</v>
      </c>
      <c r="C36">
        <f t="shared" si="1"/>
        <v>8.9558189498362122</v>
      </c>
      <c r="D36">
        <f t="shared" si="2"/>
        <v>15.874479998159874</v>
      </c>
    </row>
    <row r="37" spans="1:4">
      <c r="A37">
        <f t="shared" si="0"/>
        <v>25</v>
      </c>
      <c r="B37">
        <v>0.60409859953312606</v>
      </c>
      <c r="C37">
        <f t="shared" si="1"/>
        <v>9.0330500944296155</v>
      </c>
      <c r="D37">
        <f t="shared" si="2"/>
        <v>15.604191850434702</v>
      </c>
    </row>
    <row r="38" spans="1:4">
      <c r="A38">
        <f t="shared" si="0"/>
        <v>26</v>
      </c>
      <c r="B38">
        <v>0.39517795581764048</v>
      </c>
      <c r="C38">
        <f t="shared" si="1"/>
        <v>8.9667058905370762</v>
      </c>
      <c r="D38">
        <f t="shared" si="2"/>
        <v>15.835955347766181</v>
      </c>
    </row>
    <row r="39" spans="1:4">
      <c r="A39">
        <f t="shared" si="0"/>
        <v>27</v>
      </c>
      <c r="B39">
        <v>0.91144039538804034</v>
      </c>
      <c r="C39">
        <f t="shared" si="1"/>
        <v>9.1737434008451331</v>
      </c>
      <c r="D39">
        <f t="shared" si="2"/>
        <v>15.129234069227321</v>
      </c>
    </row>
    <row r="40" spans="1:4">
      <c r="A40">
        <f t="shared" si="0"/>
        <v>28</v>
      </c>
      <c r="B40">
        <v>4.3888924507964333E-3</v>
      </c>
      <c r="C40">
        <f t="shared" si="1"/>
        <v>8.7281069500505364</v>
      </c>
      <c r="D40">
        <f t="shared" si="2"/>
        <v>16.713599845183502</v>
      </c>
    </row>
    <row r="41" spans="1:4">
      <c r="A41">
        <f t="shared" si="0"/>
        <v>29</v>
      </c>
      <c r="B41">
        <v>0.55260880014243785</v>
      </c>
      <c r="C41">
        <f t="shared" si="1"/>
        <v>9.0162211847682059</v>
      </c>
      <c r="D41">
        <f t="shared" si="2"/>
        <v>15.662497121439163</v>
      </c>
    </row>
    <row r="42" spans="1:4">
      <c r="A42">
        <f t="shared" si="0"/>
        <v>30</v>
      </c>
      <c r="B42">
        <v>0.29192401206114504</v>
      </c>
      <c r="C42">
        <f t="shared" si="1"/>
        <v>8.9292298457247785</v>
      </c>
      <c r="D42">
        <f t="shared" si="2"/>
        <v>15.969161543463555</v>
      </c>
    </row>
    <row r="43" spans="1:4">
      <c r="A43">
        <f t="shared" si="0"/>
        <v>31</v>
      </c>
      <c r="B43">
        <v>0.59924986451066298</v>
      </c>
      <c r="C43">
        <f t="shared" si="1"/>
        <v>9.0314203574578276</v>
      </c>
      <c r="D43">
        <f t="shared" si="2"/>
        <v>15.609823970716686</v>
      </c>
    </row>
    <row r="44" spans="1:4">
      <c r="A44">
        <f t="shared" si="0"/>
        <v>32</v>
      </c>
      <c r="B44">
        <v>0.81126682092940694</v>
      </c>
      <c r="C44">
        <f t="shared" si="1"/>
        <v>9.1156851274782564</v>
      </c>
      <c r="D44">
        <f t="shared" si="2"/>
        <v>15.322565543536061</v>
      </c>
    </row>
    <row r="45" spans="1:4">
      <c r="A45">
        <f t="shared" si="0"/>
        <v>33</v>
      </c>
      <c r="B45">
        <v>0.40817935275621586</v>
      </c>
      <c r="C45">
        <f t="shared" si="1"/>
        <v>8.9710577124822652</v>
      </c>
      <c r="D45">
        <f t="shared" si="2"/>
        <v>15.82059516506213</v>
      </c>
    </row>
    <row r="46" spans="1:4">
      <c r="A46">
        <f t="shared" si="0"/>
        <v>34</v>
      </c>
      <c r="B46">
        <v>0.96650737394277986</v>
      </c>
      <c r="C46">
        <f t="shared" si="1"/>
        <v>9.222355472244983</v>
      </c>
      <c r="D46">
        <f t="shared" si="2"/>
        <v>14.970158645622234</v>
      </c>
    </row>
    <row r="47" spans="1:4">
      <c r="A47">
        <f t="shared" si="0"/>
        <v>35</v>
      </c>
      <c r="B47">
        <v>0.23884141029201444</v>
      </c>
      <c r="C47">
        <f t="shared" si="1"/>
        <v>8.9073438059180035</v>
      </c>
      <c r="D47">
        <f t="shared" si="2"/>
        <v>16.047732908698062</v>
      </c>
    </row>
    <row r="48" spans="1:4">
      <c r="A48">
        <f t="shared" si="0"/>
        <v>36</v>
      </c>
      <c r="B48">
        <v>0.21497031181245685</v>
      </c>
      <c r="C48">
        <f t="shared" si="1"/>
        <v>8.8967095730416847</v>
      </c>
      <c r="D48">
        <f t="shared" si="2"/>
        <v>16.086119532337815</v>
      </c>
    </row>
    <row r="49" spans="1:4">
      <c r="A49">
        <f t="shared" si="0"/>
        <v>37</v>
      </c>
      <c r="B49">
        <v>0.55086601424899428</v>
      </c>
      <c r="C49">
        <f t="shared" si="1"/>
        <v>9.0156690002212549</v>
      </c>
      <c r="D49">
        <f t="shared" si="2"/>
        <v>15.664415748604348</v>
      </c>
    </row>
    <row r="50" spans="1:4">
      <c r="A50">
        <f t="shared" si="0"/>
        <v>38</v>
      </c>
      <c r="B50">
        <v>0.16623122234119636</v>
      </c>
      <c r="C50">
        <f t="shared" si="1"/>
        <v>8.8729786692670967</v>
      </c>
      <c r="D50">
        <f t="shared" si="2"/>
        <v>16.172279693644448</v>
      </c>
    </row>
    <row r="51" spans="1:4">
      <c r="A51">
        <f t="shared" si="0"/>
        <v>39</v>
      </c>
      <c r="B51">
        <v>0.90326021551220581</v>
      </c>
      <c r="C51">
        <f t="shared" si="1"/>
        <v>9.1680410624178759</v>
      </c>
      <c r="D51">
        <f t="shared" si="2"/>
        <v>15.148060084938814</v>
      </c>
    </row>
    <row r="52" spans="1:4">
      <c r="A52">
        <f t="shared" si="0"/>
        <v>40</v>
      </c>
      <c r="B52">
        <v>0.84513632371384539</v>
      </c>
      <c r="C52">
        <f t="shared" si="1"/>
        <v>9.1330405386583084</v>
      </c>
      <c r="D52">
        <f t="shared" si="2"/>
        <v>15.264386287041367</v>
      </c>
    </row>
    <row r="53" spans="1:4">
      <c r="A53">
        <f t="shared" si="0"/>
        <v>41</v>
      </c>
      <c r="B53">
        <v>0.90254742858288672</v>
      </c>
      <c r="C53">
        <f t="shared" si="1"/>
        <v>9.1675558123016323</v>
      </c>
      <c r="D53">
        <f t="shared" si="2"/>
        <v>15.149663738651045</v>
      </c>
    </row>
    <row r="54" spans="1:4">
      <c r="A54">
        <f t="shared" si="0"/>
        <v>42</v>
      </c>
      <c r="B54">
        <v>0.4935643163333383</v>
      </c>
      <c r="C54">
        <f t="shared" si="1"/>
        <v>8.998063041888793</v>
      </c>
      <c r="D54">
        <f t="shared" si="2"/>
        <v>15.72577492279439</v>
      </c>
    </row>
    <row r="55" spans="1:4">
      <c r="A55">
        <f t="shared" si="0"/>
        <v>43</v>
      </c>
      <c r="B55">
        <v>0.52883520707976928</v>
      </c>
      <c r="C55">
        <f t="shared" si="1"/>
        <v>9.0087790139333332</v>
      </c>
      <c r="D55">
        <f t="shared" si="2"/>
        <v>15.688385452267637</v>
      </c>
    </row>
    <row r="56" spans="1:4">
      <c r="A56">
        <f t="shared" si="0"/>
        <v>44</v>
      </c>
      <c r="B56">
        <v>0.81059327594247232</v>
      </c>
      <c r="C56">
        <f t="shared" si="1"/>
        <v>9.1153565318502849</v>
      </c>
      <c r="D56">
        <f t="shared" si="2"/>
        <v>15.32367027680246</v>
      </c>
    </row>
    <row r="57" spans="1:4">
      <c r="A57">
        <f t="shared" si="0"/>
        <v>45</v>
      </c>
      <c r="B57">
        <v>0.99899151293521804</v>
      </c>
      <c r="C57">
        <f t="shared" si="1"/>
        <v>9.2865267794621786</v>
      </c>
      <c r="D57">
        <f t="shared" si="2"/>
        <v>14.763981344317662</v>
      </c>
    </row>
    <row r="58" spans="1:4">
      <c r="A58">
        <f t="shared" si="0"/>
        <v>46</v>
      </c>
      <c r="B58">
        <v>0.57680522746559237</v>
      </c>
      <c r="C58">
        <f t="shared" si="1"/>
        <v>9.0240017046136085</v>
      </c>
      <c r="D58">
        <f t="shared" si="2"/>
        <v>15.635500266024257</v>
      </c>
    </row>
    <row r="59" spans="1:4">
      <c r="A59">
        <f t="shared" si="0"/>
        <v>47</v>
      </c>
      <c r="B59">
        <v>0.81345213989485643</v>
      </c>
      <c r="C59">
        <f t="shared" si="1"/>
        <v>9.1167553143501134</v>
      </c>
      <c r="D59">
        <f t="shared" si="2"/>
        <v>15.318968420334334</v>
      </c>
    </row>
    <row r="60" spans="1:4">
      <c r="A60">
        <f t="shared" si="0"/>
        <v>48</v>
      </c>
      <c r="B60">
        <v>0.73401046590677321</v>
      </c>
      <c r="C60">
        <f t="shared" si="1"/>
        <v>9.0811893143907714</v>
      </c>
      <c r="D60">
        <f t="shared" si="2"/>
        <v>15.439195258251679</v>
      </c>
    </row>
    <row r="61" spans="1:4">
      <c r="A61">
        <f t="shared" si="0"/>
        <v>49</v>
      </c>
      <c r="B61">
        <v>0.57651032471687191</v>
      </c>
      <c r="C61">
        <f t="shared" si="1"/>
        <v>9.0239055568270832</v>
      </c>
      <c r="D61">
        <f t="shared" si="2"/>
        <v>15.635833453631571</v>
      </c>
    </row>
    <row r="62" spans="1:4">
      <c r="A62">
        <f t="shared" si="0"/>
        <v>50</v>
      </c>
      <c r="B62">
        <v>0.2734720468347478</v>
      </c>
      <c r="C62">
        <f t="shared" si="1"/>
        <v>8.9218670061776972</v>
      </c>
      <c r="D62">
        <f t="shared" si="2"/>
        <v>15.995529766682861</v>
      </c>
    </row>
    <row r="63" spans="1:4">
      <c r="A63">
        <f t="shared" si="0"/>
        <v>51</v>
      </c>
      <c r="B63">
        <v>0.63547658709161858</v>
      </c>
      <c r="C63">
        <f t="shared" si="1"/>
        <v>9.043847283201</v>
      </c>
      <c r="D63">
        <f t="shared" si="2"/>
        <v>15.56695530116246</v>
      </c>
    </row>
    <row r="64" spans="1:4">
      <c r="A64">
        <f t="shared" si="0"/>
        <v>52</v>
      </c>
      <c r="B64">
        <v>0.34156050413710415</v>
      </c>
      <c r="C64">
        <f t="shared" si="1"/>
        <v>8.9479534043821118</v>
      </c>
      <c r="D64">
        <f t="shared" si="2"/>
        <v>15.902400644814854</v>
      </c>
    </row>
    <row r="65" spans="1:4">
      <c r="A65">
        <f t="shared" si="0"/>
        <v>53</v>
      </c>
      <c r="B65">
        <v>0.65973916385310161</v>
      </c>
      <c r="C65">
        <f t="shared" si="1"/>
        <v>9.0525187875687489</v>
      </c>
      <c r="D65">
        <f t="shared" si="2"/>
        <v>15.537146080018879</v>
      </c>
    </row>
    <row r="66" spans="1:4">
      <c r="A66">
        <f t="shared" si="0"/>
        <v>54</v>
      </c>
      <c r="B66">
        <v>0.16072779285407712</v>
      </c>
      <c r="C66">
        <f t="shared" si="1"/>
        <v>8.8700911600105474</v>
      </c>
      <c r="D66">
        <f t="shared" si="2"/>
        <v>16.182810635724614</v>
      </c>
    </row>
    <row r="67" spans="1:4">
      <c r="A67">
        <f t="shared" si="0"/>
        <v>55</v>
      </c>
      <c r="B67">
        <v>0.28871039508177643</v>
      </c>
      <c r="C67">
        <f t="shared" si="1"/>
        <v>8.9279646268935586</v>
      </c>
      <c r="D67">
        <f t="shared" si="2"/>
        <v>15.973687976167657</v>
      </c>
    </row>
    <row r="68" spans="1:4">
      <c r="A68">
        <f t="shared" si="0"/>
        <v>56</v>
      </c>
      <c r="B68">
        <v>0.71544787028777845</v>
      </c>
      <c r="C68">
        <f t="shared" si="1"/>
        <v>9.0736830025203581</v>
      </c>
      <c r="D68">
        <f t="shared" si="2"/>
        <v>15.4647503390007</v>
      </c>
    </row>
    <row r="69" spans="1:4">
      <c r="A69">
        <f t="shared" si="0"/>
        <v>57</v>
      </c>
      <c r="B69">
        <v>0.54858555389376606</v>
      </c>
      <c r="C69">
        <f t="shared" si="1"/>
        <v>9.0149480743809605</v>
      </c>
      <c r="D69">
        <f t="shared" si="2"/>
        <v>15.666921216975163</v>
      </c>
    </row>
    <row r="70" spans="1:4">
      <c r="A70">
        <f t="shared" si="0"/>
        <v>58</v>
      </c>
      <c r="B70">
        <v>0.93401170214216567</v>
      </c>
      <c r="C70">
        <f t="shared" si="1"/>
        <v>9.1910142504067149</v>
      </c>
      <c r="D70">
        <f t="shared" si="2"/>
        <v>15.072428755077823</v>
      </c>
    </row>
    <row r="71" spans="1:4">
      <c r="A71">
        <f t="shared" si="0"/>
        <v>59</v>
      </c>
      <c r="B71">
        <v>0.55083680216909414</v>
      </c>
      <c r="C71">
        <f t="shared" si="1"/>
        <v>9.0156597537991452</v>
      </c>
      <c r="D71">
        <f t="shared" si="2"/>
        <v>15.664447879336507</v>
      </c>
    </row>
    <row r="72" spans="1:4">
      <c r="A72">
        <f t="shared" si="0"/>
        <v>60</v>
      </c>
      <c r="B72">
        <v>0.67564055053905303</v>
      </c>
      <c r="C72">
        <f t="shared" si="1"/>
        <v>9.0583707366584694</v>
      </c>
      <c r="D72">
        <f t="shared" si="2"/>
        <v>15.517077742942847</v>
      </c>
    </row>
    <row r="73" spans="1:4">
      <c r="A73">
        <f t="shared" si="0"/>
        <v>61</v>
      </c>
      <c r="B73">
        <v>8.3664020955938057E-2</v>
      </c>
      <c r="C73">
        <f t="shared" si="1"/>
        <v>8.822717251322171</v>
      </c>
      <c r="D73">
        <f t="shared" si="2"/>
        <v>16.357065625548234</v>
      </c>
    </row>
    <row r="74" spans="1:4">
      <c r="A74">
        <f t="shared" si="0"/>
        <v>62</v>
      </c>
      <c r="B74">
        <v>0.12383070340952784</v>
      </c>
      <c r="C74">
        <f t="shared" si="1"/>
        <v>8.8492967736212513</v>
      </c>
      <c r="D74">
        <f t="shared" si="2"/>
        <v>16.25895385912726</v>
      </c>
    </row>
    <row r="75" spans="1:4">
      <c r="A75">
        <f t="shared" si="0"/>
        <v>63</v>
      </c>
      <c r="B75">
        <v>0.55874285006350211</v>
      </c>
      <c r="C75">
        <f t="shared" si="1"/>
        <v>9.0181733032720821</v>
      </c>
      <c r="D75">
        <f t="shared" si="2"/>
        <v>15.655717091779923</v>
      </c>
    </row>
    <row r="76" spans="1:4">
      <c r="A76">
        <f t="shared" si="0"/>
        <v>64</v>
      </c>
      <c r="B76">
        <v>8.7055224460987013E-2</v>
      </c>
      <c r="C76">
        <f t="shared" si="1"/>
        <v>8.8251796325405127</v>
      </c>
      <c r="D76">
        <f t="shared" si="2"/>
        <v>16.347939077689396</v>
      </c>
    </row>
    <row r="77" spans="1:4">
      <c r="A77">
        <f t="shared" si="0"/>
        <v>65</v>
      </c>
      <c r="B77">
        <v>6.6629218285445546E-2</v>
      </c>
      <c r="C77">
        <f t="shared" si="1"/>
        <v>8.809513740194463</v>
      </c>
      <c r="D77">
        <f t="shared" si="2"/>
        <v>16.406133610572937</v>
      </c>
    </row>
    <row r="78" spans="1:4">
      <c r="A78">
        <f t="shared" ref="A78:A141" si="9">A77+1</f>
        <v>66</v>
      </c>
      <c r="B78">
        <v>0.98864639985092784</v>
      </c>
      <c r="C78">
        <f t="shared" ref="C78:C141" si="10">IF(B78&lt;0.5,$B$8+$B$9*(-1+SQRT(2*B78)),$B$8+$B$9*(1-SQRT(2*(1-B78))))</f>
        <v>9.2547932745398107</v>
      </c>
      <c r="D78">
        <f t="shared" ref="D78:D141" si="11">$B$5/(PI()*C78^2/4)</f>
        <v>14.86540254221293</v>
      </c>
    </row>
    <row r="79" spans="1:4">
      <c r="A79">
        <f t="shared" si="9"/>
        <v>67</v>
      </c>
      <c r="B79">
        <v>0.78733992645415629</v>
      </c>
      <c r="C79">
        <f t="shared" si="10"/>
        <v>9.10435027922777</v>
      </c>
      <c r="D79">
        <f t="shared" si="11"/>
        <v>15.360742253442119</v>
      </c>
    </row>
    <row r="80" spans="1:4">
      <c r="A80">
        <f t="shared" si="9"/>
        <v>68</v>
      </c>
      <c r="B80">
        <v>0.67126855933252116</v>
      </c>
      <c r="C80">
        <f t="shared" si="10"/>
        <v>9.0567477454983276</v>
      </c>
      <c r="D80">
        <f t="shared" si="11"/>
        <v>15.522639637176827</v>
      </c>
    </row>
    <row r="81" spans="1:4">
      <c r="A81">
        <f t="shared" si="9"/>
        <v>69</v>
      </c>
      <c r="B81">
        <v>9.2237272101775902E-2</v>
      </c>
      <c r="C81">
        <f t="shared" si="10"/>
        <v>8.8288514997131173</v>
      </c>
      <c r="D81">
        <f t="shared" si="11"/>
        <v>16.334343882819958</v>
      </c>
    </row>
    <row r="82" spans="1:4">
      <c r="A82">
        <f t="shared" si="9"/>
        <v>70</v>
      </c>
      <c r="B82">
        <v>0.45175124235206443</v>
      </c>
      <c r="C82">
        <f t="shared" si="10"/>
        <v>8.9851582431271648</v>
      </c>
      <c r="D82">
        <f t="shared" si="11"/>
        <v>15.770979178202095</v>
      </c>
    </row>
    <row r="83" spans="1:4">
      <c r="A83">
        <f t="shared" si="9"/>
        <v>71</v>
      </c>
      <c r="B83">
        <v>0.45268932989614918</v>
      </c>
      <c r="C83">
        <f t="shared" si="10"/>
        <v>8.9854541633630642</v>
      </c>
      <c r="D83">
        <f t="shared" si="11"/>
        <v>15.769940416010455</v>
      </c>
    </row>
    <row r="84" spans="1:4">
      <c r="A84">
        <f t="shared" si="9"/>
        <v>72</v>
      </c>
      <c r="B84">
        <v>0.66934181346820631</v>
      </c>
      <c r="C84">
        <f t="shared" si="10"/>
        <v>9.056035917447419</v>
      </c>
      <c r="D84">
        <f t="shared" si="11"/>
        <v>15.525079973031593</v>
      </c>
    </row>
    <row r="85" spans="1:4">
      <c r="A85">
        <f t="shared" si="9"/>
        <v>73</v>
      </c>
      <c r="B85">
        <v>0.17778238393541557</v>
      </c>
      <c r="C85">
        <f t="shared" si="10"/>
        <v>8.8788877556133308</v>
      </c>
      <c r="D85">
        <f t="shared" si="11"/>
        <v>16.150760872812299</v>
      </c>
    </row>
    <row r="86" spans="1:4">
      <c r="A86">
        <f t="shared" si="9"/>
        <v>74</v>
      </c>
      <c r="B86">
        <v>0.14179339084347831</v>
      </c>
      <c r="C86">
        <f t="shared" si="10"/>
        <v>8.8597586002436994</v>
      </c>
      <c r="D86">
        <f t="shared" si="11"/>
        <v>16.22057856341317</v>
      </c>
    </row>
    <row r="87" spans="1:4">
      <c r="A87">
        <f t="shared" si="9"/>
        <v>75</v>
      </c>
      <c r="B87">
        <v>0.87834423220994662</v>
      </c>
      <c r="C87">
        <f t="shared" si="10"/>
        <v>9.1520201425794383</v>
      </c>
      <c r="D87">
        <f t="shared" si="11"/>
        <v>15.201140884026143</v>
      </c>
    </row>
    <row r="88" spans="1:4">
      <c r="A88">
        <f t="shared" si="9"/>
        <v>76</v>
      </c>
      <c r="B88">
        <v>0.81235184853150444</v>
      </c>
      <c r="C88">
        <f t="shared" si="10"/>
        <v>9.1162157045220429</v>
      </c>
      <c r="D88">
        <f t="shared" si="11"/>
        <v>15.320782004135578</v>
      </c>
    </row>
    <row r="89" spans="1:4">
      <c r="A89">
        <f t="shared" si="9"/>
        <v>77</v>
      </c>
      <c r="B89">
        <v>0.85341341695500761</v>
      </c>
      <c r="C89">
        <f t="shared" si="10"/>
        <v>9.1375635972200246</v>
      </c>
      <c r="D89">
        <f t="shared" si="11"/>
        <v>15.249278403050109</v>
      </c>
    </row>
    <row r="90" spans="1:4">
      <c r="A90">
        <f t="shared" si="9"/>
        <v>78</v>
      </c>
      <c r="B90">
        <v>0.52849727523524015</v>
      </c>
      <c r="C90">
        <f t="shared" si="10"/>
        <v>9.0086745969578743</v>
      </c>
      <c r="D90">
        <f t="shared" si="11"/>
        <v>15.688749133569409</v>
      </c>
    </row>
    <row r="91" spans="1:4">
      <c r="A91">
        <f t="shared" si="9"/>
        <v>79</v>
      </c>
      <c r="B91">
        <v>0.89738487794754351</v>
      </c>
      <c r="C91">
        <f t="shared" si="10"/>
        <v>9.1640929657102248</v>
      </c>
      <c r="D91">
        <f t="shared" si="11"/>
        <v>15.161115144344395</v>
      </c>
    </row>
    <row r="92" spans="1:4">
      <c r="A92">
        <f t="shared" si="9"/>
        <v>80</v>
      </c>
      <c r="B92">
        <v>0.71966701216107609</v>
      </c>
      <c r="C92">
        <f t="shared" si="10"/>
        <v>9.07536710434354</v>
      </c>
      <c r="D92">
        <f t="shared" si="11"/>
        <v>15.459011331983289</v>
      </c>
    </row>
    <row r="93" spans="1:4">
      <c r="A93">
        <f t="shared" si="9"/>
        <v>81</v>
      </c>
      <c r="B93">
        <v>0.9716162770126322</v>
      </c>
      <c r="C93">
        <f t="shared" si="10"/>
        <v>9.2285222402580622</v>
      </c>
      <c r="D93">
        <f t="shared" si="11"/>
        <v>14.950158336046995</v>
      </c>
    </row>
    <row r="94" spans="1:4">
      <c r="A94">
        <f t="shared" si="9"/>
        <v>82</v>
      </c>
      <c r="B94">
        <v>0.77030542204569996</v>
      </c>
      <c r="C94">
        <f t="shared" si="10"/>
        <v>9.0966652414569165</v>
      </c>
      <c r="D94">
        <f t="shared" si="11"/>
        <v>15.386707317744923</v>
      </c>
    </row>
    <row r="95" spans="1:4">
      <c r="A95">
        <f t="shared" si="9"/>
        <v>83</v>
      </c>
      <c r="B95">
        <v>0.67056485725810866</v>
      </c>
      <c r="C95">
        <f t="shared" si="10"/>
        <v>9.0564875245628258</v>
      </c>
      <c r="D95">
        <f t="shared" si="11"/>
        <v>15.523531677016313</v>
      </c>
    </row>
    <row r="96" spans="1:4">
      <c r="A96">
        <f t="shared" si="9"/>
        <v>84</v>
      </c>
      <c r="B96">
        <v>0.24165091283950813</v>
      </c>
      <c r="C96">
        <f t="shared" si="10"/>
        <v>8.9085597379915686</v>
      </c>
      <c r="D96">
        <f t="shared" si="11"/>
        <v>16.043352487606203</v>
      </c>
    </row>
    <row r="97" spans="1:4">
      <c r="A97">
        <f t="shared" si="9"/>
        <v>85</v>
      </c>
      <c r="B97">
        <v>0.51331799077635365</v>
      </c>
      <c r="C97">
        <f t="shared" si="10"/>
        <v>9.0040223629051397</v>
      </c>
      <c r="D97">
        <f t="shared" si="11"/>
        <v>15.704965572360303</v>
      </c>
    </row>
    <row r="98" spans="1:4">
      <c r="A98">
        <f t="shared" si="9"/>
        <v>86</v>
      </c>
      <c r="B98">
        <v>0.83663266975527573</v>
      </c>
      <c r="C98">
        <f t="shared" si="10"/>
        <v>9.1285178742724185</v>
      </c>
      <c r="D98">
        <f t="shared" si="11"/>
        <v>15.279515314299829</v>
      </c>
    </row>
    <row r="99" spans="1:4">
      <c r="A99">
        <f t="shared" si="9"/>
        <v>87</v>
      </c>
      <c r="B99">
        <v>0.16155125395571535</v>
      </c>
      <c r="C99">
        <f t="shared" si="10"/>
        <v>8.8705263197046982</v>
      </c>
      <c r="D99">
        <f t="shared" si="11"/>
        <v>16.181222920646317</v>
      </c>
    </row>
    <row r="100" spans="1:4">
      <c r="A100">
        <f t="shared" si="9"/>
        <v>88</v>
      </c>
      <c r="B100">
        <v>0.33512696527036923</v>
      </c>
      <c r="C100">
        <f t="shared" si="10"/>
        <v>8.9456071125775196</v>
      </c>
      <c r="D100">
        <f t="shared" si="11"/>
        <v>15.910743637072072</v>
      </c>
    </row>
    <row r="101" spans="1:4">
      <c r="A101">
        <f t="shared" si="9"/>
        <v>89</v>
      </c>
      <c r="B101">
        <v>7.5506738686312858E-3</v>
      </c>
      <c r="C101">
        <f t="shared" si="10"/>
        <v>8.7368662623051705</v>
      </c>
      <c r="D101">
        <f t="shared" si="11"/>
        <v>16.680103566844952</v>
      </c>
    </row>
    <row r="102" spans="1:4">
      <c r="A102">
        <f t="shared" si="9"/>
        <v>90</v>
      </c>
      <c r="B102">
        <v>0.12110104255519794</v>
      </c>
      <c r="C102">
        <f t="shared" si="10"/>
        <v>8.8476420931168871</v>
      </c>
      <c r="D102">
        <f t="shared" si="11"/>
        <v>16.265035906618557</v>
      </c>
    </row>
    <row r="103" spans="1:4">
      <c r="A103">
        <f t="shared" si="9"/>
        <v>91</v>
      </c>
      <c r="B103">
        <v>0.18179997996139452</v>
      </c>
      <c r="C103">
        <f t="shared" si="10"/>
        <v>8.8808977512105969</v>
      </c>
      <c r="D103">
        <f t="shared" si="11"/>
        <v>16.143450962143721</v>
      </c>
    </row>
    <row r="104" spans="1:4">
      <c r="A104">
        <f t="shared" si="9"/>
        <v>92</v>
      </c>
      <c r="B104">
        <v>0.90741836837991863</v>
      </c>
      <c r="C104">
        <f t="shared" si="10"/>
        <v>9.1709081966520927</v>
      </c>
      <c r="D104">
        <f t="shared" si="11"/>
        <v>15.138589979766371</v>
      </c>
    </row>
    <row r="105" spans="1:4">
      <c r="A105">
        <f t="shared" si="9"/>
        <v>93</v>
      </c>
      <c r="B105">
        <v>0.87548599284973783</v>
      </c>
      <c r="C105">
        <f t="shared" si="10"/>
        <v>9.1502918796890196</v>
      </c>
      <c r="D105">
        <f t="shared" si="11"/>
        <v>15.206883662300474</v>
      </c>
    </row>
    <row r="106" spans="1:4">
      <c r="A106">
        <f t="shared" si="9"/>
        <v>94</v>
      </c>
      <c r="B106">
        <v>0.72656009883319062</v>
      </c>
      <c r="C106">
        <f t="shared" si="10"/>
        <v>9.0781460340448579</v>
      </c>
      <c r="D106">
        <f t="shared" si="11"/>
        <v>15.449548401915488</v>
      </c>
    </row>
    <row r="107" spans="1:4">
      <c r="A107">
        <f t="shared" si="9"/>
        <v>95</v>
      </c>
      <c r="B107">
        <v>0.67166806933673251</v>
      </c>
      <c r="C107">
        <f t="shared" si="10"/>
        <v>9.0568956036609212</v>
      </c>
      <c r="D107">
        <f t="shared" si="11"/>
        <v>15.522132812246719</v>
      </c>
    </row>
    <row r="108" spans="1:4">
      <c r="A108">
        <f t="shared" si="9"/>
        <v>96</v>
      </c>
      <c r="B108">
        <v>0.71691547874946515</v>
      </c>
      <c r="C108">
        <f t="shared" si="10"/>
        <v>9.074267384223953</v>
      </c>
      <c r="D108">
        <f t="shared" si="11"/>
        <v>15.462758547098375</v>
      </c>
    </row>
    <row r="109" spans="1:4">
      <c r="A109">
        <f t="shared" si="9"/>
        <v>97</v>
      </c>
      <c r="B109">
        <v>0.18471931359276983</v>
      </c>
      <c r="C109">
        <f t="shared" si="10"/>
        <v>8.8823443896770566</v>
      </c>
      <c r="D109">
        <f t="shared" si="11"/>
        <v>16.138192927925438</v>
      </c>
    </row>
    <row r="110" spans="1:4">
      <c r="A110">
        <f t="shared" si="9"/>
        <v>98</v>
      </c>
      <c r="B110">
        <v>0.77394904150544996</v>
      </c>
      <c r="C110">
        <f t="shared" si="10"/>
        <v>9.0982844266571892</v>
      </c>
      <c r="D110">
        <f t="shared" si="11"/>
        <v>15.381231183852952</v>
      </c>
    </row>
    <row r="111" spans="1:4">
      <c r="A111">
        <f t="shared" si="9"/>
        <v>99</v>
      </c>
      <c r="B111">
        <v>0.45030262479003413</v>
      </c>
      <c r="C111">
        <f t="shared" si="10"/>
        <v>8.984700671692579</v>
      </c>
      <c r="D111">
        <f t="shared" si="11"/>
        <v>15.772585583042424</v>
      </c>
    </row>
    <row r="112" spans="1:4">
      <c r="A112">
        <f t="shared" si="9"/>
        <v>100</v>
      </c>
      <c r="B112">
        <v>0.74618006716234664</v>
      </c>
      <c r="C112">
        <f t="shared" si="10"/>
        <v>9.0862534493593454</v>
      </c>
      <c r="D112">
        <f t="shared" si="11"/>
        <v>15.421990283532594</v>
      </c>
    </row>
    <row r="113" spans="1:4">
      <c r="A113">
        <f t="shared" si="9"/>
        <v>101</v>
      </c>
      <c r="B113">
        <v>2.3834441530719008E-3</v>
      </c>
      <c r="C113">
        <f t="shared" si="10"/>
        <v>8.7207127967100764</v>
      </c>
      <c r="D113">
        <f t="shared" si="11"/>
        <v>16.741954250380019</v>
      </c>
    </row>
    <row r="114" spans="1:4">
      <c r="A114">
        <f t="shared" si="9"/>
        <v>102</v>
      </c>
      <c r="B114">
        <v>0.71497957437342885</v>
      </c>
      <c r="C114">
        <f t="shared" si="10"/>
        <v>9.0734968507663023</v>
      </c>
      <c r="D114">
        <f t="shared" si="11"/>
        <v>15.465384894779936</v>
      </c>
    </row>
    <row r="115" spans="1:4">
      <c r="A115">
        <f t="shared" si="9"/>
        <v>103</v>
      </c>
      <c r="B115">
        <v>0.82929164875110195</v>
      </c>
      <c r="C115">
        <f t="shared" si="10"/>
        <v>9.1247073782933192</v>
      </c>
      <c r="D115">
        <f t="shared" si="11"/>
        <v>15.292279490985399</v>
      </c>
    </row>
    <row r="116" spans="1:4">
      <c r="A116">
        <f t="shared" si="9"/>
        <v>104</v>
      </c>
      <c r="B116">
        <v>0.77552011731838277</v>
      </c>
      <c r="C116">
        <f t="shared" si="10"/>
        <v>9.0989866201401224</v>
      </c>
      <c r="D116">
        <f t="shared" si="11"/>
        <v>15.378857252778676</v>
      </c>
    </row>
    <row r="117" spans="1:4">
      <c r="A117">
        <f t="shared" si="9"/>
        <v>105</v>
      </c>
      <c r="B117">
        <v>0.66443905219201493</v>
      </c>
      <c r="C117">
        <f t="shared" si="10"/>
        <v>9.0542339107902858</v>
      </c>
      <c r="D117">
        <f t="shared" si="11"/>
        <v>15.531260304070525</v>
      </c>
    </row>
    <row r="118" spans="1:4">
      <c r="A118">
        <f t="shared" si="9"/>
        <v>106</v>
      </c>
      <c r="B118">
        <v>0.1576221756485392</v>
      </c>
      <c r="C118">
        <f t="shared" si="10"/>
        <v>8.8684398753761631</v>
      </c>
      <c r="D118">
        <f t="shared" si="11"/>
        <v>16.188837606589605</v>
      </c>
    </row>
    <row r="119" spans="1:4">
      <c r="A119">
        <f t="shared" si="9"/>
        <v>107</v>
      </c>
      <c r="B119">
        <v>0.20175360223726901</v>
      </c>
      <c r="C119">
        <f t="shared" si="10"/>
        <v>8.8905666508146393</v>
      </c>
      <c r="D119">
        <f t="shared" si="11"/>
        <v>16.108356567029595</v>
      </c>
    </row>
    <row r="120" spans="1:4">
      <c r="A120">
        <f t="shared" si="9"/>
        <v>108</v>
      </c>
      <c r="B120">
        <v>0.89026374723348334</v>
      </c>
      <c r="C120">
        <f t="shared" si="10"/>
        <v>9.1594563217431215</v>
      </c>
      <c r="D120">
        <f t="shared" si="11"/>
        <v>15.176468563407642</v>
      </c>
    </row>
    <row r="121" spans="1:4">
      <c r="A121">
        <f t="shared" si="9"/>
        <v>109</v>
      </c>
      <c r="B121">
        <v>0.64418898764026444</v>
      </c>
      <c r="C121">
        <f t="shared" si="10"/>
        <v>9.0469269231531086</v>
      </c>
      <c r="D121">
        <f t="shared" si="11"/>
        <v>15.556358894621924</v>
      </c>
    </row>
    <row r="122" spans="1:4">
      <c r="A122">
        <f t="shared" si="9"/>
        <v>110</v>
      </c>
      <c r="B122">
        <v>0.54492848237718494</v>
      </c>
      <c r="C122">
        <f t="shared" si="10"/>
        <v>9.0137957492067837</v>
      </c>
      <c r="D122">
        <f t="shared" si="11"/>
        <v>15.670927196741419</v>
      </c>
    </row>
    <row r="123" spans="1:4">
      <c r="A123">
        <f t="shared" si="9"/>
        <v>111</v>
      </c>
      <c r="B123">
        <v>0.74658029736984233</v>
      </c>
      <c r="C123">
        <f t="shared" si="10"/>
        <v>9.0864220365453665</v>
      </c>
      <c r="D123">
        <f t="shared" si="11"/>
        <v>15.421418017394197</v>
      </c>
    </row>
    <row r="124" spans="1:4">
      <c r="A124">
        <f t="shared" si="9"/>
        <v>112</v>
      </c>
      <c r="B124">
        <v>0.30129408618024844</v>
      </c>
      <c r="C124">
        <f t="shared" si="10"/>
        <v>8.932879658863639</v>
      </c>
      <c r="D124">
        <f t="shared" si="11"/>
        <v>15.956114787914208</v>
      </c>
    </row>
    <row r="125" spans="1:4">
      <c r="A125">
        <f t="shared" si="9"/>
        <v>113</v>
      </c>
      <c r="B125">
        <v>0.80297595706846669</v>
      </c>
      <c r="C125">
        <f t="shared" si="10"/>
        <v>9.1116802513604167</v>
      </c>
      <c r="D125">
        <f t="shared" si="11"/>
        <v>15.336038023047024</v>
      </c>
    </row>
    <row r="126" spans="1:4">
      <c r="A126">
        <f t="shared" si="9"/>
        <v>114</v>
      </c>
      <c r="B126">
        <v>5.4395963317266371E-2</v>
      </c>
      <c r="C126">
        <f t="shared" si="10"/>
        <v>8.7989508635490772</v>
      </c>
      <c r="D126">
        <f t="shared" si="11"/>
        <v>16.445547396727697</v>
      </c>
    </row>
    <row r="127" spans="1:4">
      <c r="A127">
        <f t="shared" si="9"/>
        <v>115</v>
      </c>
      <c r="B127">
        <v>0.87983454000618977</v>
      </c>
      <c r="C127">
        <f t="shared" si="10"/>
        <v>9.1529293271964605</v>
      </c>
      <c r="D127">
        <f t="shared" si="11"/>
        <v>15.198121095161087</v>
      </c>
    </row>
    <row r="128" spans="1:4">
      <c r="A128">
        <f t="shared" si="9"/>
        <v>116</v>
      </c>
      <c r="B128">
        <v>0.15553650810955499</v>
      </c>
      <c r="C128">
        <f t="shared" si="10"/>
        <v>8.8673217602696077</v>
      </c>
      <c r="D128">
        <f t="shared" si="11"/>
        <v>16.192920491047083</v>
      </c>
    </row>
    <row r="129" spans="1:4">
      <c r="A129">
        <f t="shared" si="9"/>
        <v>117</v>
      </c>
      <c r="B129">
        <v>0.63926579700471553</v>
      </c>
      <c r="C129">
        <f t="shared" si="10"/>
        <v>9.0451821110299537</v>
      </c>
      <c r="D129">
        <f t="shared" si="11"/>
        <v>15.56236110467983</v>
      </c>
    </row>
    <row r="130" spans="1:4">
      <c r="A130">
        <f t="shared" si="9"/>
        <v>118</v>
      </c>
      <c r="B130">
        <v>0.25731398398871264</v>
      </c>
      <c r="C130">
        <f t="shared" si="10"/>
        <v>8.9152127252695994</v>
      </c>
      <c r="D130">
        <f t="shared" si="11"/>
        <v>16.019416683206622</v>
      </c>
    </row>
    <row r="131" spans="1:4">
      <c r="A131">
        <f t="shared" si="9"/>
        <v>119</v>
      </c>
      <c r="B131">
        <v>0.20214503709760034</v>
      </c>
      <c r="C131">
        <f t="shared" si="10"/>
        <v>8.8907514264103096</v>
      </c>
      <c r="D131">
        <f t="shared" si="11"/>
        <v>16.107687017267654</v>
      </c>
    </row>
    <row r="132" spans="1:4">
      <c r="A132">
        <f t="shared" si="9"/>
        <v>120</v>
      </c>
      <c r="B132">
        <v>0.8263062651327413</v>
      </c>
      <c r="C132">
        <f t="shared" si="10"/>
        <v>9.1231812445578626</v>
      </c>
      <c r="D132">
        <f t="shared" si="11"/>
        <v>15.297396130675747</v>
      </c>
    </row>
    <row r="133" spans="1:4">
      <c r="A133">
        <f t="shared" si="9"/>
        <v>121</v>
      </c>
      <c r="B133">
        <v>0.44955871458433538</v>
      </c>
      <c r="C133">
        <f t="shared" si="10"/>
        <v>8.9844654084861286</v>
      </c>
      <c r="D133">
        <f t="shared" si="11"/>
        <v>15.773411621648631</v>
      </c>
    </row>
    <row r="134" spans="1:4">
      <c r="A134">
        <f t="shared" si="9"/>
        <v>122</v>
      </c>
      <c r="B134">
        <v>0.48516967027611457</v>
      </c>
      <c r="C134">
        <f t="shared" si="10"/>
        <v>8.9955174117538608</v>
      </c>
      <c r="D134">
        <f t="shared" si="11"/>
        <v>15.734676616606878</v>
      </c>
    </row>
    <row r="135" spans="1:4">
      <c r="A135">
        <f t="shared" si="9"/>
        <v>123</v>
      </c>
      <c r="B135">
        <v>0.67988854141436672</v>
      </c>
      <c r="C135">
        <f t="shared" si="10"/>
        <v>9.0599582066693092</v>
      </c>
      <c r="D135">
        <f t="shared" si="11"/>
        <v>15.511640468963318</v>
      </c>
    </row>
    <row r="136" spans="1:4">
      <c r="A136">
        <f t="shared" si="9"/>
        <v>124</v>
      </c>
      <c r="B136">
        <v>0.1812771699753899</v>
      </c>
      <c r="C136">
        <f t="shared" si="10"/>
        <v>8.8806374562364354</v>
      </c>
      <c r="D136">
        <f t="shared" si="11"/>
        <v>16.14439731779753</v>
      </c>
    </row>
    <row r="137" spans="1:4">
      <c r="A137">
        <f t="shared" si="9"/>
        <v>125</v>
      </c>
      <c r="B137">
        <v>0.62184124244677452</v>
      </c>
      <c r="C137">
        <f t="shared" si="10"/>
        <v>9.0391004477589494</v>
      </c>
      <c r="D137">
        <f t="shared" si="11"/>
        <v>15.58330940144859</v>
      </c>
    </row>
    <row r="138" spans="1:4">
      <c r="A138">
        <f t="shared" si="9"/>
        <v>126</v>
      </c>
      <c r="B138">
        <v>0.70051546955885424</v>
      </c>
      <c r="C138">
        <f t="shared" si="10"/>
        <v>9.0678207255601695</v>
      </c>
      <c r="D138">
        <f t="shared" si="11"/>
        <v>15.484752488892049</v>
      </c>
    </row>
    <row r="139" spans="1:4">
      <c r="A139">
        <f t="shared" si="9"/>
        <v>127</v>
      </c>
      <c r="B139">
        <v>7.4987317891578087E-2</v>
      </c>
      <c r="C139">
        <f t="shared" si="10"/>
        <v>8.8161796764519682</v>
      </c>
      <c r="D139">
        <f t="shared" si="11"/>
        <v>16.381333549694965</v>
      </c>
    </row>
    <row r="140" spans="1:4">
      <c r="A140">
        <f t="shared" si="9"/>
        <v>128</v>
      </c>
      <c r="B140">
        <v>0.12404102783682891</v>
      </c>
      <c r="C140">
        <f t="shared" si="10"/>
        <v>8.8494235088954518</v>
      </c>
      <c r="D140">
        <f t="shared" si="11"/>
        <v>16.258488163657184</v>
      </c>
    </row>
    <row r="141" spans="1:4">
      <c r="A141">
        <f t="shared" si="9"/>
        <v>129</v>
      </c>
      <c r="B141">
        <v>0.78061828666554689</v>
      </c>
      <c r="C141">
        <f t="shared" si="10"/>
        <v>9.1012823399891154</v>
      </c>
      <c r="D141">
        <f t="shared" si="11"/>
        <v>15.371099863485261</v>
      </c>
    </row>
    <row r="142" spans="1:4">
      <c r="A142">
        <f t="shared" ref="A142:A205" si="12">A141+1</f>
        <v>130</v>
      </c>
      <c r="B142">
        <v>0.88671488211580307</v>
      </c>
      <c r="C142">
        <f t="shared" ref="C142:C205" si="13">IF(B142&lt;0.5,$B$8+$B$9*(-1+SQRT(2*B142)),$B$8+$B$9*(1-SQRT(2*(1-B142))))</f>
        <v>9.1572018164710922</v>
      </c>
      <c r="D142">
        <f t="shared" ref="D142:D205" si="14">$B$5/(PI()*C142^2/4)</f>
        <v>15.183942383685091</v>
      </c>
    </row>
    <row r="143" spans="1:4">
      <c r="A143">
        <f t="shared" si="12"/>
        <v>131</v>
      </c>
      <c r="B143">
        <v>0.69860780367718966</v>
      </c>
      <c r="C143">
        <f t="shared" si="13"/>
        <v>9.067082428017752</v>
      </c>
      <c r="D143">
        <f t="shared" si="14"/>
        <v>15.487274318873087</v>
      </c>
    </row>
    <row r="144" spans="1:4">
      <c r="A144">
        <f t="shared" si="12"/>
        <v>132</v>
      </c>
      <c r="B144">
        <v>0.88407420463905684</v>
      </c>
      <c r="C144">
        <f t="shared" si="13"/>
        <v>9.1555470901471008</v>
      </c>
      <c r="D144">
        <f t="shared" si="14"/>
        <v>15.18943141441642</v>
      </c>
    </row>
    <row r="145" spans="1:4">
      <c r="A145">
        <f t="shared" si="12"/>
        <v>133</v>
      </c>
      <c r="B145">
        <v>0.32880252701622958</v>
      </c>
      <c r="C145">
        <f t="shared" si="13"/>
        <v>8.9432785540546504</v>
      </c>
      <c r="D145">
        <f t="shared" si="14"/>
        <v>15.91903006597129</v>
      </c>
    </row>
    <row r="146" spans="1:4">
      <c r="A146">
        <f t="shared" si="12"/>
        <v>134</v>
      </c>
      <c r="B146">
        <v>0.9360790203625009</v>
      </c>
      <c r="C146">
        <f t="shared" si="13"/>
        <v>9.1927350181338294</v>
      </c>
      <c r="D146">
        <f t="shared" si="14"/>
        <v>15.066786534029431</v>
      </c>
    </row>
    <row r="147" spans="1:4">
      <c r="A147">
        <f t="shared" si="12"/>
        <v>135</v>
      </c>
      <c r="B147">
        <v>0.49645700215504984</v>
      </c>
      <c r="C147">
        <f t="shared" si="13"/>
        <v>8.998935211020564</v>
      </c>
      <c r="D147">
        <f t="shared" si="14"/>
        <v>15.722726813103581</v>
      </c>
    </row>
    <row r="148" spans="1:4">
      <c r="A148">
        <f t="shared" si="12"/>
        <v>136</v>
      </c>
      <c r="B148">
        <v>0.1113060108825028</v>
      </c>
      <c r="C148">
        <f t="shared" si="13"/>
        <v>8.8415453353482576</v>
      </c>
      <c r="D148">
        <f t="shared" si="14"/>
        <v>16.287475009719749</v>
      </c>
    </row>
    <row r="149" spans="1:4">
      <c r="A149">
        <f t="shared" si="12"/>
        <v>137</v>
      </c>
      <c r="B149">
        <v>0.69662945580301727</v>
      </c>
      <c r="C149">
        <f t="shared" si="13"/>
        <v>9.0663192392269814</v>
      </c>
      <c r="D149">
        <f t="shared" si="14"/>
        <v>15.489881818417395</v>
      </c>
    </row>
    <row r="150" spans="1:4">
      <c r="A150">
        <f t="shared" si="12"/>
        <v>138</v>
      </c>
      <c r="B150">
        <v>0.78826987265363968</v>
      </c>
      <c r="C150">
        <f t="shared" si="13"/>
        <v>9.1047785285314529</v>
      </c>
      <c r="D150">
        <f t="shared" si="14"/>
        <v>15.359297282002599</v>
      </c>
    </row>
    <row r="151" spans="1:4">
      <c r="A151">
        <f t="shared" si="12"/>
        <v>139</v>
      </c>
      <c r="B151">
        <v>0.64532823008457196</v>
      </c>
      <c r="C151">
        <f t="shared" si="13"/>
        <v>9.0473323950626501</v>
      </c>
      <c r="D151">
        <f t="shared" si="14"/>
        <v>15.554964555400909</v>
      </c>
    </row>
    <row r="152" spans="1:4">
      <c r="A152">
        <f t="shared" si="12"/>
        <v>140</v>
      </c>
      <c r="B152">
        <v>0.38497458896030956</v>
      </c>
      <c r="C152">
        <f t="shared" si="13"/>
        <v>8.9632402439082135</v>
      </c>
      <c r="D152">
        <f t="shared" si="14"/>
        <v>15.848203694085349</v>
      </c>
    </row>
    <row r="153" spans="1:4">
      <c r="A153">
        <f t="shared" si="12"/>
        <v>141</v>
      </c>
      <c r="B153">
        <v>4.8546821637175164E-2</v>
      </c>
      <c r="C153">
        <f t="shared" si="13"/>
        <v>8.7934795586997048</v>
      </c>
      <c r="D153">
        <f t="shared" si="14"/>
        <v>16.466018609510872</v>
      </c>
    </row>
    <row r="154" spans="1:4">
      <c r="A154">
        <f t="shared" si="12"/>
        <v>142</v>
      </c>
      <c r="B154">
        <v>0.33695233775978295</v>
      </c>
      <c r="C154">
        <f t="shared" si="13"/>
        <v>8.9462750917099836</v>
      </c>
      <c r="D154">
        <f t="shared" si="14"/>
        <v>15.908367754853415</v>
      </c>
    </row>
    <row r="155" spans="1:4">
      <c r="A155">
        <f t="shared" si="12"/>
        <v>143</v>
      </c>
      <c r="B155">
        <v>0.98270657492453761</v>
      </c>
      <c r="C155">
        <f t="shared" si="13"/>
        <v>9.2442073793984978</v>
      </c>
      <c r="D155">
        <f t="shared" si="14"/>
        <v>14.899467916909725</v>
      </c>
    </row>
    <row r="156" spans="1:4">
      <c r="A156">
        <f t="shared" si="12"/>
        <v>144</v>
      </c>
      <c r="B156">
        <v>0.73394843971885315</v>
      </c>
      <c r="C156">
        <f t="shared" si="13"/>
        <v>9.0811638036096252</v>
      </c>
      <c r="D156">
        <f t="shared" si="14"/>
        <v>15.439282001865836</v>
      </c>
    </row>
    <row r="157" spans="1:4">
      <c r="A157">
        <f t="shared" si="12"/>
        <v>145</v>
      </c>
      <c r="B157">
        <v>0.79055597834181879</v>
      </c>
      <c r="C157">
        <f t="shared" si="13"/>
        <v>9.1058353175820255</v>
      </c>
      <c r="D157">
        <f t="shared" si="14"/>
        <v>15.355732404154404</v>
      </c>
    </row>
    <row r="158" spans="1:4">
      <c r="A158">
        <f t="shared" si="12"/>
        <v>146</v>
      </c>
      <c r="B158">
        <v>0.54438637988314609</v>
      </c>
      <c r="C158">
        <f t="shared" si="13"/>
        <v>9.0136253299940208</v>
      </c>
      <c r="D158">
        <f t="shared" si="14"/>
        <v>15.671519777911573</v>
      </c>
    </row>
    <row r="159" spans="1:4">
      <c r="A159">
        <f t="shared" si="12"/>
        <v>147</v>
      </c>
      <c r="B159">
        <v>0.62092788743906668</v>
      </c>
      <c r="C159">
        <f t="shared" si="13"/>
        <v>9.03878556651485</v>
      </c>
      <c r="D159">
        <f t="shared" si="14"/>
        <v>15.584395161761259</v>
      </c>
    </row>
    <row r="160" spans="1:4">
      <c r="A160">
        <f t="shared" si="12"/>
        <v>148</v>
      </c>
      <c r="B160">
        <v>0.88233673981484717</v>
      </c>
      <c r="C160">
        <f t="shared" si="13"/>
        <v>9.1544686053343565</v>
      </c>
      <c r="D160">
        <f t="shared" si="14"/>
        <v>15.193010548663219</v>
      </c>
    </row>
    <row r="161" spans="1:4">
      <c r="A161">
        <f t="shared" si="12"/>
        <v>149</v>
      </c>
      <c r="B161">
        <v>0.94245980053614198</v>
      </c>
      <c r="C161">
        <f t="shared" si="13"/>
        <v>9.1982294939410512</v>
      </c>
      <c r="D161">
        <f t="shared" si="14"/>
        <v>15.048791903865308</v>
      </c>
    </row>
    <row r="162" spans="1:4">
      <c r="A162">
        <f t="shared" si="12"/>
        <v>150</v>
      </c>
      <c r="B162">
        <v>0.72018423105019203</v>
      </c>
      <c r="C162">
        <f t="shared" si="13"/>
        <v>9.0755744256753133</v>
      </c>
      <c r="D162">
        <f t="shared" si="14"/>
        <v>15.458305052455451</v>
      </c>
    </row>
    <row r="163" spans="1:4">
      <c r="A163">
        <f t="shared" si="12"/>
        <v>151</v>
      </c>
      <c r="B163">
        <v>0.29160486884770354</v>
      </c>
      <c r="C163">
        <f t="shared" si="13"/>
        <v>8.9291045097604727</v>
      </c>
      <c r="D163">
        <f t="shared" si="14"/>
        <v>15.969609858142009</v>
      </c>
    </row>
    <row r="164" spans="1:4">
      <c r="A164">
        <f t="shared" si="12"/>
        <v>152</v>
      </c>
      <c r="B164">
        <v>0.90845215097765597</v>
      </c>
      <c r="C164">
        <f t="shared" si="13"/>
        <v>9.1716309506772689</v>
      </c>
      <c r="D164">
        <f t="shared" si="14"/>
        <v>15.136204134589997</v>
      </c>
    </row>
    <row r="165" spans="1:4">
      <c r="A165">
        <f t="shared" si="12"/>
        <v>153</v>
      </c>
      <c r="B165">
        <v>0.41234344748785512</v>
      </c>
      <c r="C165">
        <f t="shared" si="13"/>
        <v>8.9724368193688466</v>
      </c>
      <c r="D165">
        <f t="shared" si="14"/>
        <v>15.815732135008483</v>
      </c>
    </row>
    <row r="166" spans="1:4">
      <c r="A166">
        <f t="shared" si="12"/>
        <v>154</v>
      </c>
      <c r="B166">
        <v>0.42348891201228112</v>
      </c>
      <c r="C166">
        <f t="shared" si="13"/>
        <v>8.9760941943652757</v>
      </c>
      <c r="D166">
        <f t="shared" si="14"/>
        <v>15.802846290115157</v>
      </c>
    </row>
    <row r="167" spans="1:4">
      <c r="A167">
        <f t="shared" si="12"/>
        <v>155</v>
      </c>
      <c r="B167">
        <v>0.85699239063918919</v>
      </c>
      <c r="C167">
        <f t="shared" si="13"/>
        <v>9.1395588279619417</v>
      </c>
      <c r="D167">
        <f t="shared" si="14"/>
        <v>15.24262107777939</v>
      </c>
    </row>
    <row r="168" spans="1:4">
      <c r="A168">
        <f t="shared" si="12"/>
        <v>156</v>
      </c>
      <c r="B168">
        <v>0.94702262368702339</v>
      </c>
      <c r="C168">
        <f t="shared" si="13"/>
        <v>9.2023479250792093</v>
      </c>
      <c r="D168">
        <f t="shared" si="14"/>
        <v>15.035325004994348</v>
      </c>
    </row>
    <row r="169" spans="1:4">
      <c r="A169">
        <f t="shared" si="12"/>
        <v>157</v>
      </c>
      <c r="B169">
        <v>0.45230398035031194</v>
      </c>
      <c r="C169">
        <f t="shared" si="13"/>
        <v>8.9853326417763242</v>
      </c>
      <c r="D169">
        <f t="shared" si="14"/>
        <v>15.770366978101718</v>
      </c>
    </row>
    <row r="170" spans="1:4">
      <c r="A170">
        <f t="shared" si="12"/>
        <v>158</v>
      </c>
      <c r="B170">
        <v>0.6638050047778834</v>
      </c>
      <c r="C170">
        <f t="shared" si="13"/>
        <v>9.054001831023113</v>
      </c>
      <c r="D170">
        <f t="shared" si="14"/>
        <v>15.53205653485095</v>
      </c>
    </row>
    <row r="171" spans="1:4">
      <c r="A171">
        <f t="shared" si="12"/>
        <v>159</v>
      </c>
      <c r="B171">
        <v>0.92281480923981696</v>
      </c>
      <c r="C171">
        <f t="shared" si="13"/>
        <v>9.1821300108728572</v>
      </c>
      <c r="D171">
        <f t="shared" si="14"/>
        <v>15.101609750916008</v>
      </c>
    </row>
    <row r="172" spans="1:4">
      <c r="A172">
        <f t="shared" si="12"/>
        <v>160</v>
      </c>
      <c r="B172">
        <v>2.6884072396715197E-2</v>
      </c>
      <c r="C172">
        <f t="shared" si="13"/>
        <v>8.7695638773459965</v>
      </c>
      <c r="D172">
        <f t="shared" si="14"/>
        <v>16.555950794264405</v>
      </c>
    </row>
    <row r="173" spans="1:4">
      <c r="A173">
        <f t="shared" si="12"/>
        <v>161</v>
      </c>
      <c r="B173">
        <v>3.2739435899123537E-2</v>
      </c>
      <c r="C173">
        <f t="shared" si="13"/>
        <v>8.7767665191463191</v>
      </c>
      <c r="D173">
        <f t="shared" si="14"/>
        <v>16.528788705994277</v>
      </c>
    </row>
    <row r="174" spans="1:4">
      <c r="A174">
        <f t="shared" si="12"/>
        <v>162</v>
      </c>
      <c r="B174">
        <v>0.53353476472132844</v>
      </c>
      <c r="C174">
        <f t="shared" si="13"/>
        <v>9.0102350222160013</v>
      </c>
      <c r="D174">
        <f t="shared" si="14"/>
        <v>15.683315534891603</v>
      </c>
    </row>
    <row r="175" spans="1:4">
      <c r="A175">
        <f t="shared" si="12"/>
        <v>163</v>
      </c>
      <c r="B175">
        <v>0.54232329312525374</v>
      </c>
      <c r="C175">
        <f t="shared" si="13"/>
        <v>9.0129776886068704</v>
      </c>
      <c r="D175">
        <f t="shared" si="14"/>
        <v>15.673772061188703</v>
      </c>
    </row>
    <row r="176" spans="1:4">
      <c r="A176">
        <f t="shared" si="12"/>
        <v>164</v>
      </c>
      <c r="B176">
        <v>0.29232372383132876</v>
      </c>
      <c r="C176">
        <f t="shared" si="13"/>
        <v>8.9293867264896534</v>
      </c>
      <c r="D176">
        <f t="shared" si="14"/>
        <v>15.96860042267293</v>
      </c>
    </row>
    <row r="177" spans="1:4">
      <c r="A177">
        <f t="shared" si="12"/>
        <v>165</v>
      </c>
      <c r="B177">
        <v>0.32832212520347892</v>
      </c>
      <c r="C177">
        <f t="shared" si="13"/>
        <v>8.943100766219743</v>
      </c>
      <c r="D177">
        <f t="shared" si="14"/>
        <v>15.919663009308364</v>
      </c>
    </row>
    <row r="178" spans="1:4">
      <c r="A178">
        <f t="shared" si="12"/>
        <v>166</v>
      </c>
      <c r="B178">
        <v>0.74455590156567508</v>
      </c>
      <c r="C178">
        <f t="shared" si="13"/>
        <v>9.0855706696410721</v>
      </c>
      <c r="D178">
        <f t="shared" si="14"/>
        <v>15.424308292653082</v>
      </c>
    </row>
    <row r="179" spans="1:4">
      <c r="A179">
        <f t="shared" si="12"/>
        <v>167</v>
      </c>
      <c r="B179">
        <v>0.81012614639950131</v>
      </c>
      <c r="C179">
        <f t="shared" si="13"/>
        <v>9.1151289810487057</v>
      </c>
      <c r="D179">
        <f t="shared" si="14"/>
        <v>15.324435368988357</v>
      </c>
    </row>
    <row r="180" spans="1:4">
      <c r="A180">
        <f t="shared" si="12"/>
        <v>168</v>
      </c>
      <c r="B180">
        <v>0.87618054872823392</v>
      </c>
      <c r="C180">
        <f t="shared" si="13"/>
        <v>9.1507100096157892</v>
      </c>
      <c r="D180">
        <f t="shared" si="14"/>
        <v>15.205493976063066</v>
      </c>
    </row>
    <row r="181" spans="1:4">
      <c r="A181">
        <f t="shared" si="12"/>
        <v>169</v>
      </c>
      <c r="B181">
        <v>0.51232185277479836</v>
      </c>
      <c r="C181">
        <f t="shared" si="13"/>
        <v>9.0037196150594241</v>
      </c>
      <c r="D181">
        <f t="shared" si="14"/>
        <v>15.706021741284752</v>
      </c>
    </row>
    <row r="182" spans="1:4">
      <c r="A182">
        <f t="shared" si="12"/>
        <v>170</v>
      </c>
      <c r="B182">
        <v>5.6677696158705659E-2</v>
      </c>
      <c r="C182">
        <f t="shared" si="13"/>
        <v>8.8010048776474044</v>
      </c>
      <c r="D182">
        <f t="shared" si="14"/>
        <v>16.437872035813289</v>
      </c>
    </row>
    <row r="183" spans="1:4">
      <c r="A183">
        <f t="shared" si="12"/>
        <v>171</v>
      </c>
      <c r="B183">
        <v>0.95034055371355008</v>
      </c>
      <c r="C183">
        <f t="shared" si="13"/>
        <v>9.2054552998229884</v>
      </c>
      <c r="D183">
        <f t="shared" si="14"/>
        <v>15.0251761308227</v>
      </c>
    </row>
    <row r="184" spans="1:4">
      <c r="A184">
        <f t="shared" si="12"/>
        <v>172</v>
      </c>
      <c r="B184">
        <v>0.4097038733569125</v>
      </c>
      <c r="C184">
        <f t="shared" si="13"/>
        <v>8.97156343127204</v>
      </c>
      <c r="D184">
        <f t="shared" si="14"/>
        <v>15.818811630496814</v>
      </c>
    </row>
    <row r="185" spans="1:4">
      <c r="A185">
        <f t="shared" si="12"/>
        <v>173</v>
      </c>
      <c r="B185">
        <v>0.38615714183068395</v>
      </c>
      <c r="C185">
        <f t="shared" si="13"/>
        <v>8.9636442404634007</v>
      </c>
      <c r="D185">
        <f t="shared" si="14"/>
        <v>15.846775151130787</v>
      </c>
    </row>
    <row r="186" spans="1:4">
      <c r="A186">
        <f t="shared" si="12"/>
        <v>174</v>
      </c>
      <c r="B186">
        <v>0.20910991703179982</v>
      </c>
      <c r="C186">
        <f t="shared" si="13"/>
        <v>8.8940097550787698</v>
      </c>
      <c r="D186">
        <f t="shared" si="14"/>
        <v>16.095887047168738</v>
      </c>
    </row>
    <row r="187" spans="1:4">
      <c r="A187">
        <f t="shared" si="12"/>
        <v>175</v>
      </c>
      <c r="B187">
        <v>0.6724361226579969</v>
      </c>
      <c r="C187">
        <f t="shared" si="13"/>
        <v>9.0571801121786759</v>
      </c>
      <c r="D187">
        <f t="shared" si="14"/>
        <v>15.521157650091936</v>
      </c>
    </row>
    <row r="188" spans="1:4">
      <c r="A188">
        <f t="shared" si="12"/>
        <v>176</v>
      </c>
      <c r="B188">
        <v>0.30874323679936655</v>
      </c>
      <c r="C188">
        <f t="shared" si="13"/>
        <v>8.9357409226754783</v>
      </c>
      <c r="D188">
        <f t="shared" si="14"/>
        <v>15.945897986687747</v>
      </c>
    </row>
    <row r="189" spans="1:4">
      <c r="A189">
        <f t="shared" si="12"/>
        <v>177</v>
      </c>
      <c r="B189">
        <v>0.65936979062467316</v>
      </c>
      <c r="C189">
        <f t="shared" si="13"/>
        <v>9.0523844962698039</v>
      </c>
      <c r="D189">
        <f t="shared" si="14"/>
        <v>15.53760706773021</v>
      </c>
    </row>
    <row r="190" spans="1:4">
      <c r="A190">
        <f t="shared" si="12"/>
        <v>178</v>
      </c>
      <c r="B190">
        <v>0.62108202354293507</v>
      </c>
      <c r="C190">
        <f t="shared" si="13"/>
        <v>9.0388386786634136</v>
      </c>
      <c r="D190">
        <f t="shared" si="14"/>
        <v>15.584212014720208</v>
      </c>
    </row>
    <row r="191" spans="1:4">
      <c r="A191">
        <f t="shared" si="12"/>
        <v>179</v>
      </c>
      <c r="B191">
        <v>7.1946094748669864E-2</v>
      </c>
      <c r="C191">
        <f t="shared" si="13"/>
        <v>8.8137993719436114</v>
      </c>
      <c r="D191">
        <f t="shared" si="14"/>
        <v>16.390182815654274</v>
      </c>
    </row>
    <row r="192" spans="1:4">
      <c r="A192">
        <f t="shared" si="12"/>
        <v>180</v>
      </c>
      <c r="B192">
        <v>0.46722066370875592</v>
      </c>
      <c r="C192">
        <f t="shared" si="13"/>
        <v>8.9899995163230031</v>
      </c>
      <c r="D192">
        <f t="shared" si="14"/>
        <v>15.753997851277058</v>
      </c>
    </row>
    <row r="193" spans="1:4">
      <c r="A193">
        <f t="shared" si="12"/>
        <v>181</v>
      </c>
      <c r="B193">
        <v>0.90919472128102341</v>
      </c>
      <c r="C193">
        <f t="shared" si="13"/>
        <v>9.1721526293996796</v>
      </c>
      <c r="D193">
        <f t="shared" si="14"/>
        <v>15.134482398940904</v>
      </c>
    </row>
    <row r="194" spans="1:4">
      <c r="A194">
        <f t="shared" si="12"/>
        <v>182</v>
      </c>
      <c r="B194">
        <v>0.53958594008763505</v>
      </c>
      <c r="C194">
        <f t="shared" si="13"/>
        <v>9.0121206315412206</v>
      </c>
      <c r="D194">
        <f t="shared" si="14"/>
        <v>15.676753369672502</v>
      </c>
    </row>
    <row r="195" spans="1:4">
      <c r="A195">
        <f t="shared" si="12"/>
        <v>183</v>
      </c>
      <c r="B195">
        <v>0.75844312261170632</v>
      </c>
      <c r="C195">
        <f t="shared" si="13"/>
        <v>9.0914808451726969</v>
      </c>
      <c r="D195">
        <f t="shared" si="14"/>
        <v>15.404260790970834</v>
      </c>
    </row>
    <row r="196" spans="1:4">
      <c r="A196">
        <f t="shared" si="12"/>
        <v>184</v>
      </c>
      <c r="B196">
        <v>0.5207050150286785</v>
      </c>
      <c r="C196">
        <f t="shared" si="13"/>
        <v>9.0062771760743843</v>
      </c>
      <c r="D196">
        <f t="shared" si="14"/>
        <v>15.697102760755648</v>
      </c>
    </row>
    <row r="197" spans="1:4">
      <c r="A197">
        <f t="shared" si="12"/>
        <v>185</v>
      </c>
      <c r="B197">
        <v>0.11887170298824934</v>
      </c>
      <c r="C197">
        <f t="shared" si="13"/>
        <v>8.8462768147653108</v>
      </c>
      <c r="D197">
        <f t="shared" si="14"/>
        <v>16.270056779346355</v>
      </c>
    </row>
    <row r="198" spans="1:4">
      <c r="A198">
        <f t="shared" si="12"/>
        <v>186</v>
      </c>
      <c r="B198">
        <v>0.95307795919846772</v>
      </c>
      <c r="C198">
        <f t="shared" si="13"/>
        <v>9.2080980558188461</v>
      </c>
      <c r="D198">
        <f t="shared" si="14"/>
        <v>15.016552813408127</v>
      </c>
    </row>
    <row r="199" spans="1:4">
      <c r="A199">
        <f t="shared" si="12"/>
        <v>187</v>
      </c>
      <c r="B199">
        <v>0.22600275865252706</v>
      </c>
      <c r="C199">
        <f t="shared" si="13"/>
        <v>8.9016940667383526</v>
      </c>
      <c r="D199">
        <f t="shared" si="14"/>
        <v>16.068109766525662</v>
      </c>
    </row>
    <row r="200" spans="1:4">
      <c r="A200">
        <f t="shared" si="12"/>
        <v>188</v>
      </c>
      <c r="B200">
        <v>0.89405304438341626</v>
      </c>
      <c r="C200">
        <f t="shared" si="13"/>
        <v>9.1619041926379179</v>
      </c>
      <c r="D200">
        <f t="shared" si="14"/>
        <v>15.168359971123461</v>
      </c>
    </row>
    <row r="201" spans="1:4">
      <c r="A201">
        <f t="shared" si="12"/>
        <v>189</v>
      </c>
      <c r="B201">
        <v>0.89532598282430076</v>
      </c>
      <c r="C201">
        <f t="shared" si="13"/>
        <v>9.1627363008963183</v>
      </c>
      <c r="D201">
        <f t="shared" si="14"/>
        <v>15.165605085668478</v>
      </c>
    </row>
    <row r="202" spans="1:4">
      <c r="A202">
        <f t="shared" si="12"/>
        <v>190</v>
      </c>
      <c r="B202">
        <v>3.0543398915011011E-2</v>
      </c>
      <c r="C202">
        <f t="shared" si="13"/>
        <v>8.7741472305936092</v>
      </c>
      <c r="D202">
        <f t="shared" si="14"/>
        <v>16.538658640472661</v>
      </c>
    </row>
    <row r="203" spans="1:4">
      <c r="A203">
        <f t="shared" si="12"/>
        <v>191</v>
      </c>
      <c r="B203">
        <v>0.13746198802125686</v>
      </c>
      <c r="C203">
        <f t="shared" si="13"/>
        <v>8.8572995799226</v>
      </c>
      <c r="D203">
        <f t="shared" si="14"/>
        <v>16.229586335760189</v>
      </c>
    </row>
    <row r="204" spans="1:4">
      <c r="A204">
        <f t="shared" si="12"/>
        <v>192</v>
      </c>
      <c r="B204">
        <v>0.80731205599767542</v>
      </c>
      <c r="C204">
        <f t="shared" si="13"/>
        <v>9.1137640477232758</v>
      </c>
      <c r="D204">
        <f t="shared" si="14"/>
        <v>15.329025875991983</v>
      </c>
    </row>
    <row r="205" spans="1:4">
      <c r="A205">
        <f t="shared" si="12"/>
        <v>193</v>
      </c>
      <c r="B205">
        <v>0.61331191810950347</v>
      </c>
      <c r="C205">
        <f t="shared" si="13"/>
        <v>9.0361745752580145</v>
      </c>
      <c r="D205">
        <f t="shared" si="14"/>
        <v>15.593402645611322</v>
      </c>
    </row>
    <row r="206" spans="1:4">
      <c r="A206">
        <f t="shared" ref="A206:A269" si="15">A205+1</f>
        <v>194</v>
      </c>
      <c r="B206">
        <v>0.29393789121932912</v>
      </c>
      <c r="C206">
        <f t="shared" ref="C206:C269" si="16">IF(B206&lt;0.5,$B$8+$B$9*(-1+SQRT(2*B206)),$B$8+$B$9*(1-SQRT(2*(1-B206))))</f>
        <v>8.9300191740257304</v>
      </c>
      <c r="D206">
        <f t="shared" ref="D206:D269" si="17">$B$5/(PI()*C206^2/4)</f>
        <v>15.966338625880447</v>
      </c>
    </row>
    <row r="207" spans="1:4">
      <c r="A207">
        <f t="shared" si="15"/>
        <v>195</v>
      </c>
      <c r="B207">
        <v>0.34624735877031565</v>
      </c>
      <c r="C207">
        <f t="shared" si="16"/>
        <v>8.9496488024779151</v>
      </c>
      <c r="D207">
        <f t="shared" si="17"/>
        <v>15.896376197003399</v>
      </c>
    </row>
    <row r="208" spans="1:4">
      <c r="A208">
        <f t="shared" si="15"/>
        <v>196</v>
      </c>
      <c r="B208">
        <v>0.53090975824100384</v>
      </c>
      <c r="C208">
        <f t="shared" si="16"/>
        <v>9.0094208481039644</v>
      </c>
      <c r="D208">
        <f t="shared" si="17"/>
        <v>15.686150240179444</v>
      </c>
    </row>
    <row r="209" spans="1:4">
      <c r="A209">
        <f t="shared" si="15"/>
        <v>197</v>
      </c>
      <c r="B209">
        <v>0.52351959312469987</v>
      </c>
      <c r="C209">
        <f t="shared" si="16"/>
        <v>9.0071408645140902</v>
      </c>
      <c r="D209">
        <f t="shared" si="17"/>
        <v>15.694092536670075</v>
      </c>
    </row>
    <row r="210" spans="1:4">
      <c r="A210">
        <f t="shared" si="15"/>
        <v>198</v>
      </c>
      <c r="B210">
        <v>0.43748134018973328</v>
      </c>
      <c r="C210">
        <f t="shared" si="16"/>
        <v>8.980618319491354</v>
      </c>
      <c r="D210">
        <f t="shared" si="17"/>
        <v>15.7869284449724</v>
      </c>
    </row>
    <row r="211" spans="1:4">
      <c r="A211">
        <f t="shared" si="15"/>
        <v>199</v>
      </c>
      <c r="B211">
        <v>0.23042563128001903</v>
      </c>
      <c r="C211">
        <f t="shared" si="16"/>
        <v>8.9036580801991505</v>
      </c>
      <c r="D211">
        <f t="shared" si="17"/>
        <v>16.061021780222102</v>
      </c>
    </row>
    <row r="212" spans="1:4">
      <c r="A212">
        <f t="shared" si="15"/>
        <v>200</v>
      </c>
      <c r="B212">
        <v>0.15763157308625608</v>
      </c>
      <c r="C212">
        <f t="shared" si="16"/>
        <v>8.8684448964959337</v>
      </c>
      <c r="D212">
        <f t="shared" si="17"/>
        <v>16.188819275062372</v>
      </c>
    </row>
    <row r="213" spans="1:4">
      <c r="A213">
        <f t="shared" si="15"/>
        <v>201</v>
      </c>
      <c r="B213">
        <v>0.67045127087511514</v>
      </c>
      <c r="C213">
        <f t="shared" si="16"/>
        <v>9.0564455476849588</v>
      </c>
      <c r="D213">
        <f t="shared" si="17"/>
        <v>15.523675581354942</v>
      </c>
    </row>
    <row r="214" spans="1:4">
      <c r="A214">
        <f t="shared" si="15"/>
        <v>202</v>
      </c>
      <c r="B214">
        <v>0.10539433352040994</v>
      </c>
      <c r="C214">
        <f t="shared" si="16"/>
        <v>8.8377351808133042</v>
      </c>
      <c r="D214">
        <f t="shared" si="17"/>
        <v>16.301521860589528</v>
      </c>
    </row>
    <row r="215" spans="1:4">
      <c r="A215">
        <f t="shared" si="15"/>
        <v>203</v>
      </c>
      <c r="B215">
        <v>0.38362846954035246</v>
      </c>
      <c r="C215">
        <f t="shared" si="16"/>
        <v>8.9627796120654413</v>
      </c>
      <c r="D215">
        <f t="shared" si="17"/>
        <v>15.849832736677183</v>
      </c>
    </row>
    <row r="216" spans="1:4">
      <c r="A216">
        <f t="shared" si="15"/>
        <v>204</v>
      </c>
      <c r="B216">
        <v>2.2289109520943207E-2</v>
      </c>
      <c r="C216">
        <f t="shared" si="16"/>
        <v>8.7633406639827029</v>
      </c>
      <c r="D216">
        <f t="shared" si="17"/>
        <v>16.579473284500967</v>
      </c>
    </row>
    <row r="217" spans="1:4">
      <c r="A217">
        <f t="shared" si="15"/>
        <v>205</v>
      </c>
      <c r="B217">
        <v>0.79913602500450942</v>
      </c>
      <c r="C217">
        <f t="shared" si="16"/>
        <v>9.1098539627044826</v>
      </c>
      <c r="D217">
        <f t="shared" si="17"/>
        <v>15.342187592474582</v>
      </c>
    </row>
    <row r="218" spans="1:4">
      <c r="A218">
        <f t="shared" si="15"/>
        <v>206</v>
      </c>
      <c r="B218">
        <v>8.1786390698657563E-2</v>
      </c>
      <c r="C218">
        <f t="shared" si="16"/>
        <v>8.8213323960274348</v>
      </c>
      <c r="D218">
        <f t="shared" si="17"/>
        <v>16.362201799086556</v>
      </c>
    </row>
    <row r="219" spans="1:4">
      <c r="A219">
        <f t="shared" si="15"/>
        <v>207</v>
      </c>
      <c r="B219">
        <v>0.22677919958912085</v>
      </c>
      <c r="C219">
        <f t="shared" si="16"/>
        <v>8.9020402334339419</v>
      </c>
      <c r="D219">
        <f t="shared" si="17"/>
        <v>16.066860134717885</v>
      </c>
    </row>
    <row r="220" spans="1:4">
      <c r="A220">
        <f t="shared" si="15"/>
        <v>208</v>
      </c>
      <c r="B220">
        <v>0.25215125876118161</v>
      </c>
      <c r="C220">
        <f t="shared" si="16"/>
        <v>8.9130427810957524</v>
      </c>
      <c r="D220">
        <f t="shared" si="17"/>
        <v>16.027217716409432</v>
      </c>
    </row>
    <row r="221" spans="1:4">
      <c r="A221">
        <f t="shared" si="15"/>
        <v>209</v>
      </c>
      <c r="B221">
        <v>0.5558808158290427</v>
      </c>
      <c r="C221">
        <f t="shared" si="16"/>
        <v>9.0172608036533095</v>
      </c>
      <c r="D221">
        <f t="shared" si="17"/>
        <v>15.658885805431414</v>
      </c>
    </row>
    <row r="222" spans="1:4">
      <c r="A222">
        <f t="shared" si="15"/>
        <v>210</v>
      </c>
      <c r="B222">
        <v>0.65935986090443088</v>
      </c>
      <c r="C222">
        <f t="shared" si="16"/>
        <v>9.0523808871730562</v>
      </c>
      <c r="D222">
        <f t="shared" si="17"/>
        <v>15.537619457120144</v>
      </c>
    </row>
    <row r="223" spans="1:4">
      <c r="A223">
        <f t="shared" si="15"/>
        <v>211</v>
      </c>
      <c r="B223">
        <v>0.45039080425690692</v>
      </c>
      <c r="C223">
        <f t="shared" si="16"/>
        <v>8.9847285457523416</v>
      </c>
      <c r="D223">
        <f t="shared" si="17"/>
        <v>15.772487718024257</v>
      </c>
    </row>
    <row r="224" spans="1:4">
      <c r="A224">
        <f t="shared" si="15"/>
        <v>212</v>
      </c>
      <c r="B224">
        <v>0.54892683111429119</v>
      </c>
      <c r="C224">
        <f t="shared" si="16"/>
        <v>9.015055846876221</v>
      </c>
      <c r="D224">
        <f t="shared" si="17"/>
        <v>15.666546631808146</v>
      </c>
    </row>
    <row r="225" spans="1:4">
      <c r="A225">
        <f t="shared" si="15"/>
        <v>213</v>
      </c>
      <c r="B225">
        <v>6.8930074886974335E-2</v>
      </c>
      <c r="C225">
        <f t="shared" si="16"/>
        <v>8.8113885697890737</v>
      </c>
      <c r="D225">
        <f t="shared" si="17"/>
        <v>16.399152773837688</v>
      </c>
    </row>
    <row r="226" spans="1:4">
      <c r="A226">
        <f t="shared" si="15"/>
        <v>214</v>
      </c>
      <c r="B226">
        <v>0.79643540268284641</v>
      </c>
      <c r="C226">
        <f t="shared" si="16"/>
        <v>9.1085799709615323</v>
      </c>
      <c r="D226">
        <f t="shared" si="17"/>
        <v>15.346479630812871</v>
      </c>
    </row>
    <row r="227" spans="1:4">
      <c r="A227">
        <f t="shared" si="15"/>
        <v>215</v>
      </c>
      <c r="B227">
        <v>0.72202050823858777</v>
      </c>
      <c r="C227">
        <f t="shared" si="16"/>
        <v>9.0763120286715129</v>
      </c>
      <c r="D227">
        <f t="shared" si="17"/>
        <v>15.455792660025359</v>
      </c>
    </row>
    <row r="228" spans="1:4">
      <c r="A228">
        <f t="shared" si="15"/>
        <v>216</v>
      </c>
      <c r="B228">
        <v>6.6417966345957424E-2</v>
      </c>
      <c r="C228">
        <f t="shared" si="16"/>
        <v>8.8093399924193907</v>
      </c>
      <c r="D228">
        <f t="shared" si="17"/>
        <v>16.406780777630971</v>
      </c>
    </row>
    <row r="229" spans="1:4">
      <c r="A229">
        <f t="shared" si="15"/>
        <v>217</v>
      </c>
      <c r="B229">
        <v>0.22870595943025851</v>
      </c>
      <c r="C229">
        <f t="shared" si="16"/>
        <v>8.9028967045011989</v>
      </c>
      <c r="D229">
        <f t="shared" si="17"/>
        <v>16.063768974750595</v>
      </c>
    </row>
    <row r="230" spans="1:4">
      <c r="A230">
        <f t="shared" si="15"/>
        <v>218</v>
      </c>
      <c r="B230">
        <v>0.25233407387695816</v>
      </c>
      <c r="C230">
        <f t="shared" si="16"/>
        <v>8.9131199974142561</v>
      </c>
      <c r="D230">
        <f t="shared" si="17"/>
        <v>16.026940022989475</v>
      </c>
    </row>
    <row r="231" spans="1:4">
      <c r="A231">
        <f t="shared" si="15"/>
        <v>219</v>
      </c>
      <c r="B231">
        <v>0.17034043891477624</v>
      </c>
      <c r="C231">
        <f t="shared" si="16"/>
        <v>8.8751036236194434</v>
      </c>
      <c r="D231">
        <f t="shared" si="17"/>
        <v>16.164536405553708</v>
      </c>
    </row>
    <row r="232" spans="1:4">
      <c r="A232">
        <f t="shared" si="15"/>
        <v>220</v>
      </c>
      <c r="B232">
        <v>0.21318363818312536</v>
      </c>
      <c r="C232">
        <f t="shared" si="16"/>
        <v>8.8958904154698804</v>
      </c>
      <c r="D232">
        <f t="shared" si="17"/>
        <v>16.089082175241522</v>
      </c>
    </row>
    <row r="233" spans="1:4">
      <c r="A233">
        <f t="shared" si="15"/>
        <v>221</v>
      </c>
      <c r="B233">
        <v>0.23068640404744789</v>
      </c>
      <c r="C233">
        <f t="shared" si="16"/>
        <v>8.9037732875735696</v>
      </c>
      <c r="D233">
        <f t="shared" si="17"/>
        <v>16.060606150551617</v>
      </c>
    </row>
    <row r="234" spans="1:4">
      <c r="A234">
        <f t="shared" si="15"/>
        <v>222</v>
      </c>
      <c r="B234">
        <v>0.38451488694900493</v>
      </c>
      <c r="C234">
        <f t="shared" si="16"/>
        <v>8.9630830280554434</v>
      </c>
      <c r="D234">
        <f t="shared" si="17"/>
        <v>15.848759665887137</v>
      </c>
    </row>
    <row r="235" spans="1:4">
      <c r="A235">
        <f t="shared" si="15"/>
        <v>223</v>
      </c>
      <c r="B235">
        <v>0.23253386848756374</v>
      </c>
      <c r="C235">
        <f t="shared" si="16"/>
        <v>8.9045876250601719</v>
      </c>
      <c r="D235">
        <f t="shared" si="17"/>
        <v>16.057668753299524</v>
      </c>
    </row>
    <row r="236" spans="1:4">
      <c r="A236">
        <f t="shared" si="15"/>
        <v>224</v>
      </c>
      <c r="B236">
        <v>0.96053002604275228</v>
      </c>
      <c r="C236">
        <f t="shared" si="16"/>
        <v>9.2157112385171978</v>
      </c>
      <c r="D236">
        <f t="shared" si="17"/>
        <v>14.991752440401132</v>
      </c>
    </row>
    <row r="237" spans="1:4">
      <c r="A237">
        <f t="shared" si="15"/>
        <v>225</v>
      </c>
      <c r="B237">
        <v>0.28143992382057204</v>
      </c>
      <c r="C237">
        <f t="shared" si="16"/>
        <v>8.9250759567072926</v>
      </c>
      <c r="D237">
        <f t="shared" si="17"/>
        <v>15.984029665957113</v>
      </c>
    </row>
    <row r="238" spans="1:4">
      <c r="A238">
        <f t="shared" si="15"/>
        <v>226</v>
      </c>
      <c r="B238">
        <v>0.56857262542160125</v>
      </c>
      <c r="C238">
        <f t="shared" si="16"/>
        <v>9.0213300744175804</v>
      </c>
      <c r="D238">
        <f t="shared" si="17"/>
        <v>15.644762416869126</v>
      </c>
    </row>
    <row r="239" spans="1:4">
      <c r="A239">
        <f t="shared" si="15"/>
        <v>227</v>
      </c>
      <c r="B239">
        <v>0.14588863358598125</v>
      </c>
      <c r="C239">
        <f t="shared" si="16"/>
        <v>8.8620492333998424</v>
      </c>
      <c r="D239">
        <f t="shared" si="17"/>
        <v>16.212194364185887</v>
      </c>
    </row>
    <row r="240" spans="1:4">
      <c r="A240">
        <f t="shared" si="15"/>
        <v>228</v>
      </c>
      <c r="B240">
        <v>0.28993131785038284</v>
      </c>
      <c r="C240">
        <f t="shared" si="16"/>
        <v>8.9284461363496188</v>
      </c>
      <c r="D240">
        <f t="shared" si="17"/>
        <v>15.971965106523573</v>
      </c>
    </row>
    <row r="241" spans="1:4">
      <c r="A241">
        <f t="shared" si="15"/>
        <v>229</v>
      </c>
      <c r="B241">
        <v>0.84672604667086104</v>
      </c>
      <c r="C241">
        <f t="shared" si="16"/>
        <v>9.1338996941626984</v>
      </c>
      <c r="D241">
        <f t="shared" si="17"/>
        <v>15.261514815895485</v>
      </c>
    </row>
    <row r="242" spans="1:4">
      <c r="A242">
        <f t="shared" si="15"/>
        <v>230</v>
      </c>
      <c r="B242">
        <v>0.41987302945318383</v>
      </c>
      <c r="C242">
        <f t="shared" si="16"/>
        <v>8.9749129776885272</v>
      </c>
      <c r="D242">
        <f t="shared" si="17"/>
        <v>15.807006288993936</v>
      </c>
    </row>
    <row r="243" spans="1:4">
      <c r="A243">
        <f t="shared" si="15"/>
        <v>231</v>
      </c>
      <c r="B243">
        <v>0.15199705658769691</v>
      </c>
      <c r="C243">
        <f t="shared" si="16"/>
        <v>8.8654069834855385</v>
      </c>
      <c r="D243">
        <f t="shared" si="17"/>
        <v>16.199916036010894</v>
      </c>
    </row>
    <row r="244" spans="1:4">
      <c r="A244">
        <f t="shared" si="15"/>
        <v>232</v>
      </c>
      <c r="B244">
        <v>0.25002736371349243</v>
      </c>
      <c r="C244">
        <f t="shared" si="16"/>
        <v>8.9121436434787249</v>
      </c>
      <c r="D244">
        <f t="shared" si="17"/>
        <v>16.030451820764384</v>
      </c>
    </row>
    <row r="245" spans="1:4">
      <c r="A245">
        <f t="shared" si="15"/>
        <v>233</v>
      </c>
      <c r="B245">
        <v>0.2230588101477009</v>
      </c>
      <c r="C245">
        <f t="shared" si="16"/>
        <v>8.9003761109179091</v>
      </c>
      <c r="D245">
        <f t="shared" si="17"/>
        <v>16.072868807371062</v>
      </c>
    </row>
    <row r="246" spans="1:4">
      <c r="A246">
        <f t="shared" si="15"/>
        <v>234</v>
      </c>
      <c r="B246">
        <v>0.62073832086409397</v>
      </c>
      <c r="C246">
        <f t="shared" si="16"/>
        <v>9.0387202605549692</v>
      </c>
      <c r="D246">
        <f t="shared" si="17"/>
        <v>15.584620361243612</v>
      </c>
    </row>
    <row r="247" spans="1:4">
      <c r="A247">
        <f t="shared" si="15"/>
        <v>235</v>
      </c>
      <c r="B247">
        <v>0.15468200512345121</v>
      </c>
      <c r="C247">
        <f t="shared" si="16"/>
        <v>8.8668615022173221</v>
      </c>
      <c r="D247">
        <f t="shared" si="17"/>
        <v>16.194601607973528</v>
      </c>
    </row>
    <row r="248" spans="1:4">
      <c r="A248">
        <f t="shared" si="15"/>
        <v>236</v>
      </c>
      <c r="B248">
        <v>0.3195550323076255</v>
      </c>
      <c r="C248">
        <f t="shared" si="16"/>
        <v>8.939833079068281</v>
      </c>
      <c r="D248">
        <f t="shared" si="17"/>
        <v>15.93130304443468</v>
      </c>
    </row>
    <row r="249" spans="1:4">
      <c r="A249">
        <f t="shared" si="15"/>
        <v>237</v>
      </c>
      <c r="B249">
        <v>0.46820285811997042</v>
      </c>
      <c r="C249">
        <f t="shared" si="16"/>
        <v>8.9903041757563855</v>
      </c>
      <c r="D249">
        <f t="shared" si="17"/>
        <v>15.752930140409518</v>
      </c>
    </row>
    <row r="250" spans="1:4">
      <c r="A250">
        <f t="shared" si="15"/>
        <v>238</v>
      </c>
      <c r="B250">
        <v>0.75679226635738317</v>
      </c>
      <c r="C250">
        <f t="shared" si="16"/>
        <v>9.0907695240753128</v>
      </c>
      <c r="D250">
        <f t="shared" si="17"/>
        <v>15.406671544944849</v>
      </c>
    </row>
    <row r="251" spans="1:4">
      <c r="A251">
        <f t="shared" si="15"/>
        <v>239</v>
      </c>
      <c r="B251">
        <v>0.30147603473797968</v>
      </c>
      <c r="C251">
        <f t="shared" si="16"/>
        <v>8.9329499651273565</v>
      </c>
      <c r="D251">
        <f t="shared" si="17"/>
        <v>15.955863625553738</v>
      </c>
    </row>
    <row r="252" spans="1:4">
      <c r="A252">
        <f t="shared" si="15"/>
        <v>240</v>
      </c>
      <c r="B252">
        <v>0.65774833280288036</v>
      </c>
      <c r="C252">
        <f t="shared" si="16"/>
        <v>9.0517958499632183</v>
      </c>
      <c r="D252">
        <f t="shared" si="17"/>
        <v>15.539627982155702</v>
      </c>
    </row>
    <row r="253" spans="1:4">
      <c r="A253">
        <f t="shared" si="15"/>
        <v>241</v>
      </c>
      <c r="B253">
        <v>0.83043025514561464</v>
      </c>
      <c r="C253">
        <f t="shared" si="16"/>
        <v>9.125292947841853</v>
      </c>
      <c r="D253">
        <f t="shared" si="17"/>
        <v>15.290316944481374</v>
      </c>
    </row>
    <row r="254" spans="1:4">
      <c r="A254">
        <f t="shared" si="15"/>
        <v>242</v>
      </c>
      <c r="B254">
        <v>0.56861485169359871</v>
      </c>
      <c r="C254">
        <f t="shared" si="16"/>
        <v>9.0213437122633824</v>
      </c>
      <c r="D254">
        <f t="shared" si="17"/>
        <v>15.644715115557261</v>
      </c>
    </row>
    <row r="255" spans="1:4">
      <c r="A255">
        <f t="shared" si="15"/>
        <v>243</v>
      </c>
      <c r="B255">
        <v>0.5364344624967865</v>
      </c>
      <c r="C255">
        <f t="shared" si="16"/>
        <v>9.0111370623451688</v>
      </c>
      <c r="D255">
        <f t="shared" si="17"/>
        <v>15.68017580417909</v>
      </c>
    </row>
    <row r="256" spans="1:4">
      <c r="A256">
        <f t="shared" si="15"/>
        <v>244</v>
      </c>
      <c r="B256">
        <v>0.68667124868639462</v>
      </c>
      <c r="C256">
        <f t="shared" si="16"/>
        <v>9.062514894706112</v>
      </c>
      <c r="D256">
        <f t="shared" si="17"/>
        <v>15.502889513643717</v>
      </c>
    </row>
    <row r="257" spans="1:4">
      <c r="A257">
        <f t="shared" si="15"/>
        <v>245</v>
      </c>
      <c r="B257">
        <v>0.20522514064173247</v>
      </c>
      <c r="C257">
        <f t="shared" si="16"/>
        <v>8.8921991813601498</v>
      </c>
      <c r="D257">
        <f t="shared" si="17"/>
        <v>16.102442401228387</v>
      </c>
    </row>
    <row r="258" spans="1:4">
      <c r="A258">
        <f t="shared" si="15"/>
        <v>246</v>
      </c>
      <c r="B258">
        <v>8.0891885416393361E-2</v>
      </c>
      <c r="C258">
        <f t="shared" si="16"/>
        <v>8.8206670600244781</v>
      </c>
      <c r="D258">
        <f t="shared" si="17"/>
        <v>16.364670268295374</v>
      </c>
    </row>
    <row r="259" spans="1:4">
      <c r="A259">
        <f t="shared" si="15"/>
        <v>247</v>
      </c>
      <c r="B259">
        <v>0.49288201157265954</v>
      </c>
      <c r="C259">
        <f t="shared" si="16"/>
        <v>8.9978569490260032</v>
      </c>
      <c r="D259">
        <f t="shared" si="17"/>
        <v>15.726495318130402</v>
      </c>
    </row>
    <row r="260" spans="1:4">
      <c r="A260">
        <f t="shared" si="15"/>
        <v>248</v>
      </c>
      <c r="B260">
        <v>0.50294295942588696</v>
      </c>
      <c r="C260">
        <f t="shared" si="16"/>
        <v>9.0008841908167661</v>
      </c>
      <c r="D260">
        <f t="shared" si="17"/>
        <v>15.715918602126797</v>
      </c>
    </row>
    <row r="261" spans="1:4">
      <c r="A261">
        <f t="shared" si="15"/>
        <v>249</v>
      </c>
      <c r="B261">
        <v>0.59295828311438825</v>
      </c>
      <c r="C261">
        <f t="shared" si="16"/>
        <v>9.0293202832877757</v>
      </c>
      <c r="D261">
        <f t="shared" si="17"/>
        <v>15.617086001378738</v>
      </c>
    </row>
    <row r="262" spans="1:4">
      <c r="A262">
        <f t="shared" si="15"/>
        <v>250</v>
      </c>
      <c r="B262">
        <v>0.59229211237907653</v>
      </c>
      <c r="C262">
        <f t="shared" si="16"/>
        <v>9.0290988745468823</v>
      </c>
      <c r="D262">
        <f t="shared" si="17"/>
        <v>15.617851925374273</v>
      </c>
    </row>
    <row r="263" spans="1:4">
      <c r="A263">
        <f t="shared" si="15"/>
        <v>251</v>
      </c>
      <c r="B263">
        <v>0.70944010759072729</v>
      </c>
      <c r="C263">
        <f t="shared" si="16"/>
        <v>9.071306360749432</v>
      </c>
      <c r="D263">
        <f t="shared" si="17"/>
        <v>15.472854791630834</v>
      </c>
    </row>
    <row r="264" spans="1:4">
      <c r="A264">
        <f t="shared" si="15"/>
        <v>252</v>
      </c>
      <c r="B264">
        <v>0.16343289245014958</v>
      </c>
      <c r="C264">
        <f t="shared" si="16"/>
        <v>8.8715165316843443</v>
      </c>
      <c r="D264">
        <f t="shared" si="17"/>
        <v>16.177610923415969</v>
      </c>
    </row>
    <row r="265" spans="1:4">
      <c r="A265">
        <f t="shared" si="15"/>
        <v>253</v>
      </c>
      <c r="B265">
        <v>0.17218935423750903</v>
      </c>
      <c r="C265">
        <f t="shared" si="16"/>
        <v>8.8760513668301151</v>
      </c>
      <c r="D265">
        <f t="shared" si="17"/>
        <v>16.161084642802663</v>
      </c>
    </row>
    <row r="266" spans="1:4">
      <c r="A266">
        <f t="shared" si="15"/>
        <v>254</v>
      </c>
      <c r="B266">
        <v>0.69121641736494599</v>
      </c>
      <c r="C266">
        <f t="shared" si="16"/>
        <v>9.0642436747946942</v>
      </c>
      <c r="D266">
        <f t="shared" si="17"/>
        <v>15.496976492801329</v>
      </c>
    </row>
    <row r="267" spans="1:4">
      <c r="A267">
        <f t="shared" si="15"/>
        <v>255</v>
      </c>
      <c r="B267">
        <v>0.41182899492942582</v>
      </c>
      <c r="C267">
        <f t="shared" si="16"/>
        <v>8.9722668159862611</v>
      </c>
      <c r="D267">
        <f t="shared" si="17"/>
        <v>15.816331482640182</v>
      </c>
    </row>
    <row r="268" spans="1:4">
      <c r="A268">
        <f t="shared" si="15"/>
        <v>256</v>
      </c>
      <c r="B268">
        <v>0.13894356063489788</v>
      </c>
      <c r="C268">
        <f t="shared" si="16"/>
        <v>8.8581449996499462</v>
      </c>
      <c r="D268">
        <f t="shared" si="17"/>
        <v>16.226488586129868</v>
      </c>
    </row>
    <row r="269" spans="1:4">
      <c r="A269">
        <f t="shared" si="15"/>
        <v>257</v>
      </c>
      <c r="B269">
        <v>0.37517216905718787</v>
      </c>
      <c r="C269">
        <f t="shared" si="16"/>
        <v>8.9598672554022407</v>
      </c>
      <c r="D269">
        <f t="shared" si="17"/>
        <v>15.860138217049739</v>
      </c>
    </row>
    <row r="270" spans="1:4">
      <c r="A270">
        <f t="shared" ref="A270:A333" si="18">A269+1</f>
        <v>258</v>
      </c>
      <c r="B270">
        <v>0.11576805768781551</v>
      </c>
      <c r="C270">
        <f t="shared" ref="C270:C333" si="19">IF(B270&lt;0.5,$B$8+$B$9*(-1+SQRT(2*B270)),$B$8+$B$9*(1-SQRT(2*(1-B270))))</f>
        <v>8.8443545994549773</v>
      </c>
      <c r="D270">
        <f t="shared" ref="D270:D333" si="20">$B$5/(PI()*C270^2/4)</f>
        <v>16.277129754647277</v>
      </c>
    </row>
    <row r="271" spans="1:4">
      <c r="A271">
        <f t="shared" si="18"/>
        <v>259</v>
      </c>
      <c r="B271">
        <v>0.81696581682948555</v>
      </c>
      <c r="C271">
        <f t="shared" si="19"/>
        <v>9.1184892483330735</v>
      </c>
      <c r="D271">
        <f t="shared" si="20"/>
        <v>15.313142991639452</v>
      </c>
    </row>
    <row r="272" spans="1:4">
      <c r="A272">
        <f t="shared" si="18"/>
        <v>260</v>
      </c>
      <c r="B272">
        <v>0.82064588991940557</v>
      </c>
      <c r="C272">
        <f t="shared" si="19"/>
        <v>9.1203232351846601</v>
      </c>
      <c r="D272">
        <f t="shared" si="20"/>
        <v>15.306985034625857</v>
      </c>
    </row>
    <row r="273" spans="1:4">
      <c r="A273">
        <f t="shared" si="18"/>
        <v>261</v>
      </c>
      <c r="B273">
        <v>0.38425307815732901</v>
      </c>
      <c r="C273">
        <f t="shared" si="19"/>
        <v>8.9629934487174907</v>
      </c>
      <c r="D273">
        <f t="shared" si="20"/>
        <v>15.849076463729501</v>
      </c>
    </row>
    <row r="274" spans="1:4">
      <c r="A274">
        <f t="shared" si="18"/>
        <v>262</v>
      </c>
      <c r="B274">
        <v>0.5566582210092812</v>
      </c>
      <c r="C274">
        <f t="shared" si="19"/>
        <v>9.0175083714190283</v>
      </c>
      <c r="D274">
        <f t="shared" si="20"/>
        <v>15.658026015343504</v>
      </c>
    </row>
    <row r="275" spans="1:4">
      <c r="A275">
        <f t="shared" si="18"/>
        <v>263</v>
      </c>
      <c r="B275">
        <v>0.4846993388799381</v>
      </c>
      <c r="C275">
        <f t="shared" si="19"/>
        <v>8.9953741373214466</v>
      </c>
      <c r="D275">
        <f t="shared" si="20"/>
        <v>15.735177850859156</v>
      </c>
    </row>
    <row r="276" spans="1:4">
      <c r="A276">
        <f t="shared" si="18"/>
        <v>264</v>
      </c>
      <c r="B276">
        <v>0.37770082461884158</v>
      </c>
      <c r="C276">
        <f t="shared" si="19"/>
        <v>8.9607415356850364</v>
      </c>
      <c r="D276">
        <f t="shared" si="20"/>
        <v>15.857043488868504</v>
      </c>
    </row>
    <row r="277" spans="1:4">
      <c r="A277">
        <f t="shared" si="18"/>
        <v>265</v>
      </c>
      <c r="B277">
        <v>0.17034746029095782</v>
      </c>
      <c r="C277">
        <f t="shared" si="19"/>
        <v>8.8751072324387899</v>
      </c>
      <c r="D277">
        <f t="shared" si="20"/>
        <v>16.164523259824122</v>
      </c>
    </row>
    <row r="278" spans="1:4">
      <c r="A278">
        <f t="shared" si="18"/>
        <v>266</v>
      </c>
      <c r="B278">
        <v>0.3889449298742369</v>
      </c>
      <c r="C278">
        <f t="shared" si="19"/>
        <v>8.9645941937710703</v>
      </c>
      <c r="D278">
        <f t="shared" si="20"/>
        <v>15.843416851012343</v>
      </c>
    </row>
    <row r="279" spans="1:4">
      <c r="A279">
        <f t="shared" si="18"/>
        <v>267</v>
      </c>
      <c r="B279">
        <v>0.8028367085499859</v>
      </c>
      <c r="C279">
        <f t="shared" si="19"/>
        <v>9.111613714774661</v>
      </c>
      <c r="D279">
        <f t="shared" si="20"/>
        <v>15.336262003423437</v>
      </c>
    </row>
    <row r="280" spans="1:4">
      <c r="A280">
        <f t="shared" si="18"/>
        <v>268</v>
      </c>
      <c r="B280">
        <v>0.68291359223829229</v>
      </c>
      <c r="C280">
        <f t="shared" si="19"/>
        <v>9.061095095493819</v>
      </c>
      <c r="D280">
        <f t="shared" si="20"/>
        <v>15.507748245299986</v>
      </c>
    </row>
    <row r="281" spans="1:4">
      <c r="A281">
        <f t="shared" si="18"/>
        <v>269</v>
      </c>
      <c r="B281">
        <v>0.77975379897869446</v>
      </c>
      <c r="C281">
        <f t="shared" si="19"/>
        <v>9.1008911951122329</v>
      </c>
      <c r="D281">
        <f t="shared" si="20"/>
        <v>15.372421153024026</v>
      </c>
    </row>
    <row r="282" spans="1:4">
      <c r="A282">
        <f t="shared" si="18"/>
        <v>270</v>
      </c>
      <c r="B282">
        <v>7.237988935569506E-2</v>
      </c>
      <c r="C282">
        <f t="shared" si="19"/>
        <v>8.8141419295615115</v>
      </c>
      <c r="D282">
        <f t="shared" si="20"/>
        <v>16.38890884640734</v>
      </c>
    </row>
    <row r="283" spans="1:4">
      <c r="A283">
        <f t="shared" si="18"/>
        <v>271</v>
      </c>
      <c r="B283">
        <v>0.98745024082544175</v>
      </c>
      <c r="C283">
        <f t="shared" si="19"/>
        <v>9.2524715174719354</v>
      </c>
      <c r="D283">
        <f t="shared" si="20"/>
        <v>14.872863939678195</v>
      </c>
    </row>
    <row r="284" spans="1:4">
      <c r="A284">
        <f t="shared" si="18"/>
        <v>272</v>
      </c>
      <c r="B284">
        <v>0.33463994772886774</v>
      </c>
      <c r="C284">
        <f t="shared" si="19"/>
        <v>8.9454285855217286</v>
      </c>
      <c r="D284">
        <f t="shared" si="20"/>
        <v>15.91137871599182</v>
      </c>
    </row>
    <row r="285" spans="1:4">
      <c r="A285">
        <f t="shared" si="18"/>
        <v>273</v>
      </c>
      <c r="B285">
        <v>0.72196384217635146</v>
      </c>
      <c r="C285">
        <f t="shared" si="19"/>
        <v>9.0762892304598264</v>
      </c>
      <c r="D285">
        <f t="shared" si="20"/>
        <v>15.455870305165666</v>
      </c>
    </row>
    <row r="286" spans="1:4">
      <c r="A286">
        <f t="shared" si="18"/>
        <v>274</v>
      </c>
      <c r="B286">
        <v>0.25556873148426029</v>
      </c>
      <c r="C286">
        <f t="shared" si="19"/>
        <v>8.9144816348016001</v>
      </c>
      <c r="D286">
        <f t="shared" si="20"/>
        <v>16.022044345378088</v>
      </c>
    </row>
    <row r="287" spans="1:4">
      <c r="A287">
        <f t="shared" si="18"/>
        <v>275</v>
      </c>
      <c r="B287">
        <v>0.24566163948756947</v>
      </c>
      <c r="C287">
        <f t="shared" si="19"/>
        <v>8.9102833685952429</v>
      </c>
      <c r="D287">
        <f t="shared" si="20"/>
        <v>16.037146144312761</v>
      </c>
    </row>
    <row r="288" spans="1:4">
      <c r="A288">
        <f t="shared" si="18"/>
        <v>276</v>
      </c>
      <c r="B288">
        <v>0.723938518254994</v>
      </c>
      <c r="C288">
        <f t="shared" si="19"/>
        <v>9.0770850684361832</v>
      </c>
      <c r="D288">
        <f t="shared" si="20"/>
        <v>15.453160221645843</v>
      </c>
    </row>
    <row r="289" spans="1:4">
      <c r="A289">
        <f t="shared" si="18"/>
        <v>277</v>
      </c>
      <c r="B289">
        <v>0.43215798409242367</v>
      </c>
      <c r="C289">
        <f t="shared" si="19"/>
        <v>8.9789057854126302</v>
      </c>
      <c r="D289">
        <f t="shared" si="20"/>
        <v>15.792951056600725</v>
      </c>
    </row>
    <row r="290" spans="1:4">
      <c r="A290">
        <f t="shared" si="18"/>
        <v>278</v>
      </c>
      <c r="B290">
        <v>0.25842661336498818</v>
      </c>
      <c r="C290">
        <f t="shared" si="19"/>
        <v>8.9156775148356875</v>
      </c>
      <c r="D290">
        <f t="shared" si="20"/>
        <v>16.017746487388223</v>
      </c>
    </row>
    <row r="291" spans="1:4">
      <c r="A291">
        <f t="shared" si="18"/>
        <v>279</v>
      </c>
      <c r="B291">
        <v>0.89608910140322529</v>
      </c>
      <c r="C291">
        <f t="shared" si="19"/>
        <v>9.1632375718721715</v>
      </c>
      <c r="D291">
        <f t="shared" si="20"/>
        <v>15.163945875227437</v>
      </c>
    </row>
    <row r="292" spans="1:4">
      <c r="A292">
        <f t="shared" si="18"/>
        <v>280</v>
      </c>
      <c r="B292">
        <v>0.35891388687196102</v>
      </c>
      <c r="C292">
        <f t="shared" si="19"/>
        <v>8.9541741521810447</v>
      </c>
      <c r="D292">
        <f t="shared" si="20"/>
        <v>15.880312519427216</v>
      </c>
    </row>
    <row r="293" spans="1:4">
      <c r="A293">
        <f t="shared" si="18"/>
        <v>281</v>
      </c>
      <c r="B293">
        <v>0.71300611225252108</v>
      </c>
      <c r="C293">
        <f t="shared" si="19"/>
        <v>9.0727140571998657</v>
      </c>
      <c r="D293">
        <f t="shared" si="20"/>
        <v>15.468053716035245</v>
      </c>
    </row>
    <row r="294" spans="1:4">
      <c r="A294">
        <f t="shared" si="18"/>
        <v>282</v>
      </c>
      <c r="B294">
        <v>0.3613521911858284</v>
      </c>
      <c r="C294">
        <f t="shared" si="19"/>
        <v>8.9550360649270004</v>
      </c>
      <c r="D294">
        <f t="shared" si="20"/>
        <v>15.87725573998601</v>
      </c>
    </row>
    <row r="295" spans="1:4">
      <c r="A295">
        <f t="shared" si="18"/>
        <v>283</v>
      </c>
      <c r="B295">
        <v>0.81273320442393571</v>
      </c>
      <c r="C295">
        <f t="shared" si="19"/>
        <v>9.1164025512059297</v>
      </c>
      <c r="D295">
        <f t="shared" si="20"/>
        <v>15.320153991504473</v>
      </c>
    </row>
    <row r="296" spans="1:4">
      <c r="A296">
        <f t="shared" si="18"/>
        <v>284</v>
      </c>
      <c r="B296">
        <v>0.48444598300012931</v>
      </c>
      <c r="C296">
        <f t="shared" si="19"/>
        <v>8.9952969301229242</v>
      </c>
      <c r="D296">
        <f t="shared" si="20"/>
        <v>15.735447964057906</v>
      </c>
    </row>
    <row r="297" spans="1:4">
      <c r="A297">
        <f t="shared" si="18"/>
        <v>285</v>
      </c>
      <c r="B297">
        <v>0.30939547674648815</v>
      </c>
      <c r="C297">
        <f t="shared" si="19"/>
        <v>8.9359898002337559</v>
      </c>
      <c r="D297">
        <f t="shared" si="20"/>
        <v>15.945009775984852</v>
      </c>
    </row>
    <row r="298" spans="1:4">
      <c r="A298">
        <f t="shared" si="18"/>
        <v>286</v>
      </c>
      <c r="B298">
        <v>0.1205368532566613</v>
      </c>
      <c r="C298">
        <f t="shared" si="19"/>
        <v>8.8472977718303945</v>
      </c>
      <c r="D298">
        <f t="shared" si="20"/>
        <v>16.266301944500739</v>
      </c>
    </row>
    <row r="299" spans="1:4">
      <c r="A299">
        <f t="shared" si="18"/>
        <v>287</v>
      </c>
      <c r="B299">
        <v>0.18653868873504553</v>
      </c>
      <c r="C299">
        <f t="shared" si="19"/>
        <v>8.8832401811074959</v>
      </c>
      <c r="D299">
        <f t="shared" si="20"/>
        <v>16.134938321332807</v>
      </c>
    </row>
    <row r="300" spans="1:4">
      <c r="A300">
        <f t="shared" si="18"/>
        <v>288</v>
      </c>
      <c r="B300">
        <v>0.15449285850052186</v>
      </c>
      <c r="C300">
        <f t="shared" si="19"/>
        <v>8.8667594510967636</v>
      </c>
      <c r="D300">
        <f t="shared" si="20"/>
        <v>16.194974390557942</v>
      </c>
    </row>
    <row r="301" spans="1:4">
      <c r="A301">
        <f t="shared" si="18"/>
        <v>289</v>
      </c>
      <c r="B301">
        <v>3.2788016577491863E-2</v>
      </c>
      <c r="C301">
        <f t="shared" si="19"/>
        <v>8.7768234533456315</v>
      </c>
      <c r="D301">
        <f t="shared" si="20"/>
        <v>16.5285742661566</v>
      </c>
    </row>
    <row r="302" spans="1:4">
      <c r="A302">
        <f t="shared" si="18"/>
        <v>290</v>
      </c>
      <c r="B302">
        <v>0.11648453139020765</v>
      </c>
      <c r="C302">
        <f t="shared" si="19"/>
        <v>8.8448006065257925</v>
      </c>
      <c r="D302">
        <f t="shared" si="20"/>
        <v>16.275488218054818</v>
      </c>
    </row>
    <row r="303" spans="1:4">
      <c r="A303">
        <f t="shared" si="18"/>
        <v>291</v>
      </c>
      <c r="B303">
        <v>0.24868726215703996</v>
      </c>
      <c r="C303">
        <f t="shared" si="19"/>
        <v>8.9115743538056229</v>
      </c>
      <c r="D303">
        <f t="shared" si="20"/>
        <v>16.03250000255747</v>
      </c>
    </row>
    <row r="304" spans="1:4">
      <c r="A304">
        <f t="shared" si="18"/>
        <v>292</v>
      </c>
      <c r="B304">
        <v>0.40019253547784195</v>
      </c>
      <c r="C304">
        <f t="shared" si="19"/>
        <v>8.968392727893308</v>
      </c>
      <c r="D304">
        <f t="shared" si="20"/>
        <v>15.829998835889484</v>
      </c>
    </row>
    <row r="305" spans="1:4">
      <c r="A305">
        <f t="shared" si="18"/>
        <v>293</v>
      </c>
      <c r="B305">
        <v>0.43530803353858616</v>
      </c>
      <c r="C305">
        <f t="shared" si="19"/>
        <v>8.9799204280450891</v>
      </c>
      <c r="D305">
        <f t="shared" si="20"/>
        <v>15.789382362139738</v>
      </c>
    </row>
    <row r="306" spans="1:4">
      <c r="A306">
        <f t="shared" si="18"/>
        <v>294</v>
      </c>
      <c r="B306">
        <v>0.84353316209963158</v>
      </c>
      <c r="C306">
        <f t="shared" si="19"/>
        <v>9.132178574603639</v>
      </c>
      <c r="D306">
        <f t="shared" si="20"/>
        <v>15.26726795939013</v>
      </c>
    </row>
    <row r="307" spans="1:4">
      <c r="A307">
        <f t="shared" si="18"/>
        <v>295</v>
      </c>
      <c r="B307">
        <v>0.73832033021036869</v>
      </c>
      <c r="C307">
        <f t="shared" si="19"/>
        <v>9.082969263554368</v>
      </c>
      <c r="D307">
        <f t="shared" si="20"/>
        <v>15.433144750047564</v>
      </c>
    </row>
    <row r="308" spans="1:4">
      <c r="A308">
        <f t="shared" si="18"/>
        <v>296</v>
      </c>
      <c r="B308">
        <v>0.84609965443349688</v>
      </c>
      <c r="C308">
        <f t="shared" si="19"/>
        <v>9.1335606350589789</v>
      </c>
      <c r="D308">
        <f t="shared" si="20"/>
        <v>15.262647923078417</v>
      </c>
    </row>
    <row r="309" spans="1:4">
      <c r="A309">
        <f t="shared" si="18"/>
        <v>297</v>
      </c>
      <c r="B309">
        <v>0.23136080862886721</v>
      </c>
      <c r="C309">
        <f t="shared" si="19"/>
        <v>8.9040709326513596</v>
      </c>
      <c r="D309">
        <f t="shared" si="20"/>
        <v>16.059532421354195</v>
      </c>
    </row>
    <row r="310" spans="1:4">
      <c r="A310">
        <f t="shared" si="18"/>
        <v>298</v>
      </c>
      <c r="B310">
        <v>0.63126877805071047</v>
      </c>
      <c r="C310">
        <f t="shared" si="19"/>
        <v>9.0423730993260367</v>
      </c>
      <c r="D310">
        <f t="shared" si="20"/>
        <v>15.572031496292635</v>
      </c>
    </row>
    <row r="311" spans="1:4">
      <c r="A311">
        <f t="shared" si="18"/>
        <v>299</v>
      </c>
      <c r="B311">
        <v>0.48969907659412398</v>
      </c>
      <c r="C311">
        <f t="shared" si="19"/>
        <v>8.9968936405296382</v>
      </c>
      <c r="D311">
        <f t="shared" si="20"/>
        <v>15.729863208915679</v>
      </c>
    </row>
    <row r="312" spans="1:4">
      <c r="A312">
        <f t="shared" si="18"/>
        <v>300</v>
      </c>
      <c r="B312">
        <v>2.0911331209727546E-2</v>
      </c>
      <c r="C312">
        <f t="shared" si="19"/>
        <v>8.7613517694753043</v>
      </c>
      <c r="D312">
        <f t="shared" si="20"/>
        <v>16.587001475809476</v>
      </c>
    </row>
    <row r="313" spans="1:4">
      <c r="A313">
        <f t="shared" si="18"/>
        <v>301</v>
      </c>
      <c r="B313">
        <v>0.46325240036797855</v>
      </c>
      <c r="C313">
        <f t="shared" si="19"/>
        <v>8.9887653581478162</v>
      </c>
      <c r="D313">
        <f t="shared" si="20"/>
        <v>15.758324198494467</v>
      </c>
    </row>
    <row r="314" spans="1:4">
      <c r="A314">
        <f t="shared" si="18"/>
        <v>302</v>
      </c>
      <c r="B314">
        <v>0.87992936267610866</v>
      </c>
      <c r="C314">
        <f t="shared" si="19"/>
        <v>9.1529873654467053</v>
      </c>
      <c r="D314">
        <f t="shared" si="20"/>
        <v>15.19792835599876</v>
      </c>
    </row>
    <row r="315" spans="1:4">
      <c r="A315">
        <f t="shared" si="18"/>
        <v>303</v>
      </c>
      <c r="B315">
        <v>0.49597984417841667</v>
      </c>
      <c r="C315">
        <f t="shared" si="19"/>
        <v>8.9987915192104939</v>
      </c>
      <c r="D315">
        <f t="shared" si="20"/>
        <v>15.723228934995783</v>
      </c>
    </row>
    <row r="316" spans="1:4">
      <c r="A316">
        <f t="shared" si="18"/>
        <v>304</v>
      </c>
      <c r="B316">
        <v>0.67894783869238373</v>
      </c>
      <c r="C316">
        <f t="shared" si="19"/>
        <v>9.0596057633066653</v>
      </c>
      <c r="D316">
        <f t="shared" si="20"/>
        <v>15.512847382643658</v>
      </c>
    </row>
    <row r="317" spans="1:4">
      <c r="A317">
        <f t="shared" si="18"/>
        <v>305</v>
      </c>
      <c r="B317">
        <v>0.22728209944672528</v>
      </c>
      <c r="C317">
        <f t="shared" si="19"/>
        <v>8.9022641290501365</v>
      </c>
      <c r="D317">
        <f t="shared" si="20"/>
        <v>16.066051968556732</v>
      </c>
    </row>
    <row r="318" spans="1:4">
      <c r="A318">
        <f t="shared" si="18"/>
        <v>306</v>
      </c>
      <c r="B318">
        <v>0.23576313553300854</v>
      </c>
      <c r="C318">
        <f t="shared" si="19"/>
        <v>8.9060033116140165</v>
      </c>
      <c r="D318">
        <f t="shared" si="20"/>
        <v>16.052564147300476</v>
      </c>
    </row>
    <row r="319" spans="1:4">
      <c r="A319">
        <f t="shared" si="18"/>
        <v>307</v>
      </c>
      <c r="B319">
        <v>0.24717730757473211</v>
      </c>
      <c r="C319">
        <f t="shared" si="19"/>
        <v>8.9109310678004832</v>
      </c>
      <c r="D319">
        <f t="shared" si="20"/>
        <v>16.034814879660466</v>
      </c>
    </row>
    <row r="320" spans="1:4">
      <c r="A320">
        <f t="shared" si="18"/>
        <v>308</v>
      </c>
      <c r="B320">
        <v>0.49537830328523458</v>
      </c>
      <c r="C320">
        <f t="shared" si="19"/>
        <v>8.9986102720794143</v>
      </c>
      <c r="D320">
        <f t="shared" si="20"/>
        <v>15.723862325874903</v>
      </c>
    </row>
    <row r="321" spans="1:4">
      <c r="A321">
        <f t="shared" si="18"/>
        <v>309</v>
      </c>
      <c r="B321">
        <v>0.36841917354362774</v>
      </c>
      <c r="C321">
        <f t="shared" si="19"/>
        <v>8.9575178658614831</v>
      </c>
      <c r="D321">
        <f t="shared" si="20"/>
        <v>15.8684589438217</v>
      </c>
    </row>
    <row r="322" spans="1:4">
      <c r="A322">
        <f t="shared" si="18"/>
        <v>310</v>
      </c>
      <c r="B322">
        <v>0.26718078869989448</v>
      </c>
      <c r="C322">
        <f t="shared" si="19"/>
        <v>8.9193001184814573</v>
      </c>
      <c r="D322">
        <f t="shared" si="20"/>
        <v>16.004737806811239</v>
      </c>
    </row>
    <row r="323" spans="1:4">
      <c r="A323">
        <f t="shared" si="18"/>
        <v>311</v>
      </c>
      <c r="B323">
        <v>0.51117628283863437</v>
      </c>
      <c r="C323">
        <f t="shared" si="19"/>
        <v>9.0033718336215429</v>
      </c>
      <c r="D323">
        <f t="shared" si="20"/>
        <v>15.707235146311987</v>
      </c>
    </row>
    <row r="324" spans="1:4">
      <c r="A324">
        <f t="shared" si="18"/>
        <v>312</v>
      </c>
      <c r="B324">
        <v>0.70452217570285525</v>
      </c>
      <c r="C324">
        <f t="shared" si="19"/>
        <v>9.0693790807981944</v>
      </c>
      <c r="D324">
        <f t="shared" si="20"/>
        <v>15.479431579535241</v>
      </c>
    </row>
    <row r="325" spans="1:4">
      <c r="A325">
        <f t="shared" si="18"/>
        <v>313</v>
      </c>
      <c r="B325">
        <v>0.60311091991794985</v>
      </c>
      <c r="C325">
        <f t="shared" si="19"/>
        <v>9.0327173136644099</v>
      </c>
      <c r="D325">
        <f t="shared" si="20"/>
        <v>15.605341641882712</v>
      </c>
    </row>
    <row r="326" spans="1:4">
      <c r="A326">
        <f t="shared" si="18"/>
        <v>314</v>
      </c>
      <c r="B326">
        <v>0.89843177211318115</v>
      </c>
      <c r="C326">
        <f t="shared" si="19"/>
        <v>9.1647880145119256</v>
      </c>
      <c r="D326">
        <f t="shared" si="20"/>
        <v>15.158815622454373</v>
      </c>
    </row>
    <row r="327" spans="1:4">
      <c r="A327">
        <f t="shared" si="18"/>
        <v>315</v>
      </c>
      <c r="B327">
        <v>0.12504262352242357</v>
      </c>
      <c r="C327">
        <f t="shared" si="19"/>
        <v>8.850025571933708</v>
      </c>
      <c r="D327">
        <f t="shared" si="20"/>
        <v>16.256276124439079</v>
      </c>
    </row>
    <row r="328" spans="1:4">
      <c r="A328">
        <f t="shared" si="18"/>
        <v>316</v>
      </c>
      <c r="B328">
        <v>9.8590137115494691E-2</v>
      </c>
      <c r="C328">
        <f t="shared" si="19"/>
        <v>8.8332149566707479</v>
      </c>
      <c r="D328">
        <f t="shared" si="20"/>
        <v>16.318210096266707</v>
      </c>
    </row>
    <row r="329" spans="1:4">
      <c r="A329">
        <f t="shared" si="18"/>
        <v>317</v>
      </c>
      <c r="B329">
        <v>0.33882332802255632</v>
      </c>
      <c r="C329">
        <f t="shared" si="19"/>
        <v>8.9469578892120278</v>
      </c>
      <c r="D329">
        <f t="shared" si="20"/>
        <v>15.905939716313695</v>
      </c>
    </row>
    <row r="330" spans="1:4">
      <c r="A330">
        <f t="shared" si="18"/>
        <v>318</v>
      </c>
      <c r="B330">
        <v>0.99751378925550971</v>
      </c>
      <c r="C330">
        <f t="shared" si="19"/>
        <v>9.2788453803152073</v>
      </c>
      <c r="D330">
        <f t="shared" si="20"/>
        <v>14.788435890310391</v>
      </c>
    </row>
    <row r="331" spans="1:4">
      <c r="A331">
        <f t="shared" si="18"/>
        <v>319</v>
      </c>
      <c r="B331">
        <v>0.65446041556161161</v>
      </c>
      <c r="C331">
        <f t="shared" si="19"/>
        <v>9.0506064852508992</v>
      </c>
      <c r="D331">
        <f t="shared" si="20"/>
        <v>15.543712459720433</v>
      </c>
    </row>
    <row r="332" spans="1:4">
      <c r="A332">
        <f t="shared" si="18"/>
        <v>320</v>
      </c>
      <c r="B332">
        <v>0.64336706944143973</v>
      </c>
      <c r="C332">
        <f t="shared" si="19"/>
        <v>9.0466347942188179</v>
      </c>
      <c r="D332">
        <f t="shared" si="20"/>
        <v>15.557363585542324</v>
      </c>
    </row>
    <row r="333" spans="1:4">
      <c r="A333">
        <f t="shared" si="18"/>
        <v>321</v>
      </c>
      <c r="B333">
        <v>0.24292308939413321</v>
      </c>
      <c r="C333">
        <f t="shared" si="19"/>
        <v>8.9091080010208703</v>
      </c>
      <c r="D333">
        <f t="shared" si="20"/>
        <v>16.041377945063111</v>
      </c>
    </row>
    <row r="334" spans="1:4">
      <c r="A334">
        <f t="shared" ref="A334:A397" si="21">A333+1</f>
        <v>322</v>
      </c>
      <c r="B334">
        <v>0.9529175345373988</v>
      </c>
      <c r="C334">
        <f t="shared" ref="C334:C397" si="22">IF(B334&lt;0.5,$B$8+$B$9*(-1+SQRT(2*B334)),$B$8+$B$9*(1-SQRT(2*(1-B334))))</f>
        <v>9.2079410852591224</v>
      </c>
      <c r="D334">
        <f t="shared" ref="D334:D397" si="23">$B$5/(PI()*C334^2/4)</f>
        <v>15.017064801217346</v>
      </c>
    </row>
    <row r="335" spans="1:4">
      <c r="A335">
        <f t="shared" si="21"/>
        <v>323</v>
      </c>
      <c r="B335">
        <v>0.80744620948375401</v>
      </c>
      <c r="C335">
        <f t="shared" si="22"/>
        <v>9.1138288897467596</v>
      </c>
      <c r="D335">
        <f t="shared" si="23"/>
        <v>15.328807754380971</v>
      </c>
    </row>
    <row r="336" spans="1:4">
      <c r="A336">
        <f t="shared" si="21"/>
        <v>324</v>
      </c>
      <c r="B336">
        <v>0.27621143532997738</v>
      </c>
      <c r="C336">
        <f t="shared" si="22"/>
        <v>8.9229754658239244</v>
      </c>
      <c r="D336">
        <f t="shared" si="23"/>
        <v>15.991555913330494</v>
      </c>
    </row>
    <row r="337" spans="1:4">
      <c r="A337">
        <f t="shared" si="21"/>
        <v>325</v>
      </c>
      <c r="B337">
        <v>7.7397284046433867E-2</v>
      </c>
      <c r="C337">
        <f t="shared" si="22"/>
        <v>8.8180318225240892</v>
      </c>
      <c r="D337">
        <f t="shared" si="23"/>
        <v>16.374452777019812</v>
      </c>
    </row>
    <row r="338" spans="1:4">
      <c r="A338">
        <f t="shared" si="21"/>
        <v>326</v>
      </c>
      <c r="B338">
        <v>0.54218443481773715</v>
      </c>
      <c r="C338">
        <f t="shared" si="22"/>
        <v>9.0129341508768288</v>
      </c>
      <c r="D338">
        <f t="shared" si="23"/>
        <v>15.673923488480524</v>
      </c>
    </row>
    <row r="339" spans="1:4">
      <c r="A339">
        <f t="shared" si="21"/>
        <v>327</v>
      </c>
      <c r="B339">
        <v>0.12734644960507246</v>
      </c>
      <c r="C339">
        <f t="shared" si="22"/>
        <v>8.8514013240659182</v>
      </c>
      <c r="D339">
        <f t="shared" si="23"/>
        <v>16.251223168939131</v>
      </c>
    </row>
    <row r="340" spans="1:4">
      <c r="A340">
        <f t="shared" si="21"/>
        <v>328</v>
      </c>
      <c r="B340">
        <v>0.170486638387775</v>
      </c>
      <c r="C340">
        <f t="shared" si="22"/>
        <v>8.8751787513079119</v>
      </c>
      <c r="D340">
        <f t="shared" si="23"/>
        <v>16.16426274365924</v>
      </c>
    </row>
    <row r="341" spans="1:4">
      <c r="A341">
        <f t="shared" si="21"/>
        <v>329</v>
      </c>
      <c r="B341">
        <v>0.91376999120119873</v>
      </c>
      <c r="C341">
        <f t="shared" si="22"/>
        <v>9.175415082839919</v>
      </c>
      <c r="D341">
        <f t="shared" si="23"/>
        <v>15.123721737843086</v>
      </c>
    </row>
    <row r="342" spans="1:4">
      <c r="A342">
        <f t="shared" si="21"/>
        <v>330</v>
      </c>
      <c r="B342">
        <v>0.28530661716031425</v>
      </c>
      <c r="C342">
        <f t="shared" si="22"/>
        <v>8.9266168376111015</v>
      </c>
      <c r="D342">
        <f t="shared" si="23"/>
        <v>15.978511929327665</v>
      </c>
    </row>
    <row r="343" spans="1:4">
      <c r="A343">
        <f t="shared" si="21"/>
        <v>331</v>
      </c>
      <c r="B343">
        <v>0.50910893845114313</v>
      </c>
      <c r="C343">
        <f t="shared" si="22"/>
        <v>9.0027452421258918</v>
      </c>
      <c r="D343">
        <f t="shared" si="23"/>
        <v>15.709421671022103</v>
      </c>
    </row>
    <row r="344" spans="1:4">
      <c r="A344">
        <f t="shared" si="21"/>
        <v>332</v>
      </c>
      <c r="B344">
        <v>0.47101188196536636</v>
      </c>
      <c r="C344">
        <f t="shared" si="22"/>
        <v>8.9911737260704783</v>
      </c>
      <c r="D344">
        <f t="shared" si="23"/>
        <v>15.749883307283373</v>
      </c>
    </row>
    <row r="345" spans="1:4">
      <c r="A345">
        <f t="shared" si="21"/>
        <v>333</v>
      </c>
      <c r="B345">
        <v>0.18761071518037475</v>
      </c>
      <c r="C345">
        <f t="shared" si="22"/>
        <v>8.8837659618440465</v>
      </c>
      <c r="D345">
        <f t="shared" si="23"/>
        <v>16.133028503188701</v>
      </c>
    </row>
    <row r="346" spans="1:4">
      <c r="A346">
        <f t="shared" si="21"/>
        <v>334</v>
      </c>
      <c r="B346">
        <v>0.27765213545535605</v>
      </c>
      <c r="C346">
        <f t="shared" si="22"/>
        <v>8.9235562219710385</v>
      </c>
      <c r="D346">
        <f t="shared" si="23"/>
        <v>15.989474480333046</v>
      </c>
    </row>
    <row r="347" spans="1:4">
      <c r="A347">
        <f t="shared" si="21"/>
        <v>335</v>
      </c>
      <c r="B347">
        <v>9.7741105643407877E-2</v>
      </c>
      <c r="C347">
        <f t="shared" si="22"/>
        <v>8.8326401108858601</v>
      </c>
      <c r="D347">
        <f t="shared" si="23"/>
        <v>16.320334208519061</v>
      </c>
    </row>
    <row r="348" spans="1:4">
      <c r="A348">
        <f t="shared" si="21"/>
        <v>336</v>
      </c>
      <c r="B348">
        <v>0.19554898067516469</v>
      </c>
      <c r="C348">
        <f t="shared" si="22"/>
        <v>8.887613476385706</v>
      </c>
      <c r="D348">
        <f t="shared" si="23"/>
        <v>16.119063308549816</v>
      </c>
    </row>
    <row r="349" spans="1:4">
      <c r="A349">
        <f t="shared" si="21"/>
        <v>337</v>
      </c>
      <c r="B349">
        <v>0.52165795311720342</v>
      </c>
      <c r="C349">
        <f t="shared" si="22"/>
        <v>9.006569312377005</v>
      </c>
      <c r="D349">
        <f t="shared" si="23"/>
        <v>15.696084477537529</v>
      </c>
    </row>
    <row r="350" spans="1:4">
      <c r="A350">
        <f t="shared" si="21"/>
        <v>338</v>
      </c>
      <c r="B350">
        <v>0.47245867093880189</v>
      </c>
      <c r="C350">
        <f t="shared" si="22"/>
        <v>8.9916205767242499</v>
      </c>
      <c r="D350">
        <f t="shared" si="23"/>
        <v>15.748317922998071</v>
      </c>
    </row>
    <row r="351" spans="1:4">
      <c r="A351">
        <f t="shared" si="21"/>
        <v>339</v>
      </c>
      <c r="B351">
        <v>0.19676839212718478</v>
      </c>
      <c r="C351">
        <f t="shared" si="22"/>
        <v>8.8881975307566314</v>
      </c>
      <c r="D351">
        <f t="shared" si="23"/>
        <v>16.116944971275739</v>
      </c>
    </row>
    <row r="352" spans="1:4">
      <c r="A352">
        <f t="shared" si="21"/>
        <v>340</v>
      </c>
      <c r="B352">
        <v>0.23770203845626625</v>
      </c>
      <c r="C352">
        <f t="shared" si="22"/>
        <v>8.9068486570469521</v>
      </c>
      <c r="D352">
        <f t="shared" si="23"/>
        <v>16.049517207052247</v>
      </c>
    </row>
    <row r="353" spans="1:4">
      <c r="A353">
        <f t="shared" si="21"/>
        <v>341</v>
      </c>
      <c r="B353">
        <v>0.92517528960181683</v>
      </c>
      <c r="C353">
        <f t="shared" si="22"/>
        <v>9.1839463577836824</v>
      </c>
      <c r="D353">
        <f t="shared" si="23"/>
        <v>15.095636926445451</v>
      </c>
    </row>
    <row r="354" spans="1:4">
      <c r="A354">
        <f t="shared" si="21"/>
        <v>342</v>
      </c>
      <c r="B354">
        <v>0.48931943758079388</v>
      </c>
      <c r="C354">
        <f t="shared" si="22"/>
        <v>8.9967785348783558</v>
      </c>
      <c r="D354">
        <f t="shared" si="23"/>
        <v>15.730265710260955</v>
      </c>
    </row>
    <row r="355" spans="1:4">
      <c r="A355">
        <f t="shared" si="21"/>
        <v>343</v>
      </c>
      <c r="B355">
        <v>0.70930861088145414</v>
      </c>
      <c r="C355">
        <f t="shared" si="22"/>
        <v>9.0712546174425839</v>
      </c>
      <c r="D355">
        <f t="shared" si="23"/>
        <v>15.473031309431395</v>
      </c>
    </row>
    <row r="356" spans="1:4">
      <c r="A356">
        <f t="shared" si="21"/>
        <v>344</v>
      </c>
      <c r="B356">
        <v>0.76108670894872255</v>
      </c>
      <c r="C356">
        <f t="shared" si="22"/>
        <v>9.0926249957462808</v>
      </c>
      <c r="D356">
        <f t="shared" si="23"/>
        <v>15.400384311969626</v>
      </c>
    </row>
    <row r="357" spans="1:4">
      <c r="A357">
        <f t="shared" si="21"/>
        <v>345</v>
      </c>
      <c r="B357">
        <v>0.13357969362974931</v>
      </c>
      <c r="C357">
        <f t="shared" si="22"/>
        <v>8.8550623901961885</v>
      </c>
      <c r="D357">
        <f t="shared" si="23"/>
        <v>16.237788028491522</v>
      </c>
    </row>
    <row r="358" spans="1:4">
      <c r="A358">
        <f t="shared" si="21"/>
        <v>346</v>
      </c>
      <c r="B358">
        <v>0.32120743979100297</v>
      </c>
      <c r="C358">
        <f t="shared" si="22"/>
        <v>8.9404523636032316</v>
      </c>
      <c r="D358">
        <f t="shared" si="23"/>
        <v>15.929096071566212</v>
      </c>
    </row>
    <row r="359" spans="1:4">
      <c r="A359">
        <f t="shared" si="21"/>
        <v>347</v>
      </c>
      <c r="B359">
        <v>0.61859097825360299</v>
      </c>
      <c r="C359">
        <f t="shared" si="22"/>
        <v>9.0379816343949315</v>
      </c>
      <c r="D359">
        <f t="shared" si="23"/>
        <v>15.587167761566748</v>
      </c>
    </row>
    <row r="360" spans="1:4">
      <c r="A360">
        <f t="shared" si="21"/>
        <v>348</v>
      </c>
      <c r="B360">
        <v>0.15216440863555025</v>
      </c>
      <c r="C360">
        <f t="shared" si="22"/>
        <v>8.8654980167687789</v>
      </c>
      <c r="D360">
        <f t="shared" si="23"/>
        <v>16.199583347656393</v>
      </c>
    </row>
    <row r="361" spans="1:4">
      <c r="A361">
        <f t="shared" si="21"/>
        <v>349</v>
      </c>
      <c r="B361">
        <v>0.94412211451528827</v>
      </c>
      <c r="C361">
        <f t="shared" si="22"/>
        <v>9.1997103226286576</v>
      </c>
      <c r="D361">
        <f t="shared" si="23"/>
        <v>15.04394764497891</v>
      </c>
    </row>
    <row r="362" spans="1:4">
      <c r="A362">
        <f t="shared" si="21"/>
        <v>350</v>
      </c>
      <c r="B362">
        <v>0.48092682126443487</v>
      </c>
      <c r="C362">
        <f t="shared" si="22"/>
        <v>8.9942224121775869</v>
      </c>
      <c r="D362">
        <f t="shared" si="23"/>
        <v>15.739207940278323</v>
      </c>
    </row>
    <row r="363" spans="1:4">
      <c r="A363">
        <f t="shared" si="21"/>
        <v>351</v>
      </c>
      <c r="B363">
        <v>0.77687108277242611</v>
      </c>
      <c r="C363">
        <f t="shared" si="22"/>
        <v>9.0995924025867208</v>
      </c>
      <c r="D363">
        <f t="shared" si="23"/>
        <v>15.376809703557207</v>
      </c>
    </row>
    <row r="364" spans="1:4">
      <c r="A364">
        <f t="shared" si="21"/>
        <v>352</v>
      </c>
      <c r="B364">
        <v>0.99932465014208738</v>
      </c>
      <c r="C364">
        <f t="shared" si="22"/>
        <v>9.2889744399496319</v>
      </c>
      <c r="D364">
        <f t="shared" si="23"/>
        <v>14.756201701279766</v>
      </c>
    </row>
    <row r="365" spans="1:4">
      <c r="A365">
        <f t="shared" si="21"/>
        <v>353</v>
      </c>
      <c r="B365">
        <v>0.30113304239601502</v>
      </c>
      <c r="C365">
        <f t="shared" si="22"/>
        <v>8.9328174126462248</v>
      </c>
      <c r="D365">
        <f t="shared" si="23"/>
        <v>15.956337161484548</v>
      </c>
    </row>
    <row r="366" spans="1:4">
      <c r="A366">
        <f t="shared" si="21"/>
        <v>354</v>
      </c>
      <c r="B366">
        <v>0.95817700093647584</v>
      </c>
      <c r="C366">
        <f t="shared" si="22"/>
        <v>9.2132351463354301</v>
      </c>
      <c r="D366">
        <f t="shared" si="23"/>
        <v>14.999811704843884</v>
      </c>
    </row>
    <row r="367" spans="1:4">
      <c r="A367">
        <f t="shared" si="21"/>
        <v>355</v>
      </c>
      <c r="B367">
        <v>0.68691251881885251</v>
      </c>
      <c r="C367">
        <f t="shared" si="22"/>
        <v>9.0626063467305702</v>
      </c>
      <c r="D367">
        <f t="shared" si="23"/>
        <v>15.502576631582363</v>
      </c>
    </row>
    <row r="368" spans="1:4">
      <c r="A368">
        <f t="shared" si="21"/>
        <v>356</v>
      </c>
      <c r="B368">
        <v>0.56281390592236535</v>
      </c>
      <c r="C368">
        <f t="shared" si="22"/>
        <v>9.0194763879207773</v>
      </c>
      <c r="D368">
        <f t="shared" si="23"/>
        <v>15.651193713695285</v>
      </c>
    </row>
    <row r="369" spans="1:4">
      <c r="A369">
        <f t="shared" si="21"/>
        <v>357</v>
      </c>
      <c r="B369">
        <v>0.68324486504419468</v>
      </c>
      <c r="C369">
        <f t="shared" si="22"/>
        <v>9.0612199248428702</v>
      </c>
      <c r="D369">
        <f t="shared" si="23"/>
        <v>15.507320971974625</v>
      </c>
    </row>
    <row r="370" spans="1:4">
      <c r="A370">
        <f t="shared" si="21"/>
        <v>358</v>
      </c>
      <c r="B370">
        <v>0.7926087419803125</v>
      </c>
      <c r="C370">
        <f t="shared" si="22"/>
        <v>9.1067891658225566</v>
      </c>
      <c r="D370">
        <f t="shared" si="23"/>
        <v>15.352515843190677</v>
      </c>
    </row>
    <row r="371" spans="1:4">
      <c r="A371">
        <f t="shared" si="21"/>
        <v>359</v>
      </c>
      <c r="B371">
        <v>0.35206368735286153</v>
      </c>
      <c r="C371">
        <f t="shared" si="22"/>
        <v>8.9517368938465616</v>
      </c>
      <c r="D371">
        <f t="shared" si="23"/>
        <v>15.888961051764753</v>
      </c>
    </row>
    <row r="372" spans="1:4">
      <c r="A372">
        <f t="shared" si="21"/>
        <v>360</v>
      </c>
      <c r="B372">
        <v>5.8892600702223241E-2</v>
      </c>
      <c r="C372">
        <f t="shared" si="22"/>
        <v>8.8029595460673757</v>
      </c>
      <c r="D372">
        <f t="shared" si="23"/>
        <v>16.430572894667499</v>
      </c>
    </row>
    <row r="373" spans="1:4">
      <c r="A373">
        <f t="shared" si="21"/>
        <v>361</v>
      </c>
      <c r="B373">
        <v>0.91508814912997138</v>
      </c>
      <c r="C373">
        <f t="shared" si="22"/>
        <v>9.1763709857816327</v>
      </c>
      <c r="D373">
        <f t="shared" si="23"/>
        <v>15.120571024529944</v>
      </c>
    </row>
    <row r="374" spans="1:4">
      <c r="A374">
        <f t="shared" si="21"/>
        <v>362</v>
      </c>
      <c r="B374">
        <v>0.30172321469058527</v>
      </c>
      <c r="C374">
        <f t="shared" si="22"/>
        <v>8.9330454433030297</v>
      </c>
      <c r="D374">
        <f t="shared" si="23"/>
        <v>15.955522548455559</v>
      </c>
    </row>
    <row r="375" spans="1:4">
      <c r="A375">
        <f t="shared" si="21"/>
        <v>363</v>
      </c>
      <c r="B375">
        <v>0.1282763936551794</v>
      </c>
      <c r="C375">
        <f t="shared" si="22"/>
        <v>8.8519531205929383</v>
      </c>
      <c r="D375">
        <f t="shared" si="23"/>
        <v>16.249197155270341</v>
      </c>
    </row>
    <row r="376" spans="1:4">
      <c r="A376">
        <f t="shared" si="21"/>
        <v>364</v>
      </c>
      <c r="B376">
        <v>0.94593954084596676</v>
      </c>
      <c r="C376">
        <f t="shared" si="22"/>
        <v>9.2013547636845754</v>
      </c>
      <c r="D376">
        <f t="shared" si="23"/>
        <v>15.038570898803437</v>
      </c>
    </row>
    <row r="377" spans="1:4">
      <c r="A377">
        <f t="shared" si="21"/>
        <v>365</v>
      </c>
      <c r="B377">
        <v>0.37740322428748918</v>
      </c>
      <c r="C377">
        <f t="shared" si="22"/>
        <v>8.9606387929141551</v>
      </c>
      <c r="D377">
        <f t="shared" si="23"/>
        <v>15.85740712498059</v>
      </c>
    </row>
    <row r="378" spans="1:4">
      <c r="A378">
        <f t="shared" si="21"/>
        <v>366</v>
      </c>
      <c r="B378">
        <v>0.16155087834039428</v>
      </c>
      <c r="C378">
        <f t="shared" si="22"/>
        <v>8.8705261214631683</v>
      </c>
      <c r="D378">
        <f t="shared" si="23"/>
        <v>16.181223643893254</v>
      </c>
    </row>
    <row r="379" spans="1:4">
      <c r="A379">
        <f t="shared" si="21"/>
        <v>367</v>
      </c>
      <c r="B379">
        <v>0.75273476293854213</v>
      </c>
      <c r="C379">
        <f t="shared" si="22"/>
        <v>9.0890314178104656</v>
      </c>
      <c r="D379">
        <f t="shared" si="23"/>
        <v>15.412564580525277</v>
      </c>
    </row>
    <row r="380" spans="1:4">
      <c r="A380">
        <f t="shared" si="21"/>
        <v>368</v>
      </c>
      <c r="B380">
        <v>0.34704856193977474</v>
      </c>
      <c r="C380">
        <f t="shared" si="22"/>
        <v>8.9499374744794373</v>
      </c>
      <c r="D380">
        <f t="shared" si="23"/>
        <v>15.895350767553765</v>
      </c>
    </row>
    <row r="381" spans="1:4">
      <c r="A381">
        <f t="shared" si="21"/>
        <v>369</v>
      </c>
      <c r="B381">
        <v>0.88455009067332413</v>
      </c>
      <c r="C381">
        <f t="shared" si="22"/>
        <v>9.1558438912886384</v>
      </c>
      <c r="D381">
        <f t="shared" si="23"/>
        <v>15.188446651555505</v>
      </c>
    </row>
    <row r="382" spans="1:4">
      <c r="A382">
        <f t="shared" si="21"/>
        <v>370</v>
      </c>
      <c r="B382">
        <v>0.43476268594572431</v>
      </c>
      <c r="C382">
        <f t="shared" si="22"/>
        <v>8.9797450329679336</v>
      </c>
      <c r="D382">
        <f t="shared" si="23"/>
        <v>15.789999174081203</v>
      </c>
    </row>
    <row r="383" spans="1:4">
      <c r="A383">
        <f t="shared" si="21"/>
        <v>371</v>
      </c>
      <c r="B383">
        <v>0.19810872548877878</v>
      </c>
      <c r="C383">
        <f t="shared" si="22"/>
        <v>8.8888374184000085</v>
      </c>
      <c r="D383">
        <f t="shared" si="23"/>
        <v>16.11462460872561</v>
      </c>
    </row>
    <row r="384" spans="1:4">
      <c r="A384">
        <f t="shared" si="21"/>
        <v>372</v>
      </c>
      <c r="B384">
        <v>0.42412900819321031</v>
      </c>
      <c r="C384">
        <f t="shared" si="22"/>
        <v>8.9763027713845407</v>
      </c>
      <c r="D384">
        <f t="shared" si="23"/>
        <v>15.802111895929899</v>
      </c>
    </row>
    <row r="385" spans="1:4">
      <c r="A385">
        <f t="shared" si="21"/>
        <v>373</v>
      </c>
      <c r="B385">
        <v>0.19734881080782518</v>
      </c>
      <c r="C385">
        <f t="shared" si="22"/>
        <v>8.8884748947351042</v>
      </c>
      <c r="D385">
        <f t="shared" si="23"/>
        <v>16.115939131627432</v>
      </c>
    </row>
    <row r="386" spans="1:4">
      <c r="A386">
        <f t="shared" si="21"/>
        <v>374</v>
      </c>
      <c r="B386">
        <v>0.52419773576612272</v>
      </c>
      <c r="C386">
        <f t="shared" si="22"/>
        <v>9.0073493421123096</v>
      </c>
      <c r="D386">
        <f t="shared" si="23"/>
        <v>15.693366056830143</v>
      </c>
    </row>
    <row r="387" spans="1:4">
      <c r="A387">
        <f t="shared" si="21"/>
        <v>375</v>
      </c>
      <c r="B387">
        <v>0.7931300740445355</v>
      </c>
      <c r="C387">
        <f t="shared" si="22"/>
        <v>9.1070321615605767</v>
      </c>
      <c r="D387">
        <f t="shared" si="23"/>
        <v>15.351696576039462</v>
      </c>
    </row>
    <row r="388" spans="1:4">
      <c r="A388">
        <f t="shared" si="21"/>
        <v>376</v>
      </c>
      <c r="B388">
        <v>3.1848022593327308E-2</v>
      </c>
      <c r="C388">
        <f t="shared" si="22"/>
        <v>8.7757142263171133</v>
      </c>
      <c r="D388">
        <f t="shared" si="23"/>
        <v>16.532752866217368</v>
      </c>
    </row>
    <row r="389" spans="1:4">
      <c r="A389">
        <f t="shared" si="21"/>
        <v>377</v>
      </c>
      <c r="B389">
        <v>0.613329417265849</v>
      </c>
      <c r="C389">
        <f t="shared" si="22"/>
        <v>9.0361805448945294</v>
      </c>
      <c r="D389">
        <f t="shared" si="23"/>
        <v>15.593382042456124</v>
      </c>
    </row>
    <row r="390" spans="1:4">
      <c r="A390">
        <f t="shared" si="21"/>
        <v>378</v>
      </c>
      <c r="B390">
        <v>0.9863479315546595</v>
      </c>
      <c r="C390">
        <f t="shared" si="22"/>
        <v>9.2504281095764824</v>
      </c>
      <c r="D390">
        <f t="shared" si="23"/>
        <v>14.87943545916794</v>
      </c>
    </row>
    <row r="391" spans="1:4">
      <c r="A391">
        <f t="shared" si="21"/>
        <v>379</v>
      </c>
      <c r="B391">
        <v>0.96779073414961037</v>
      </c>
      <c r="C391">
        <f t="shared" si="22"/>
        <v>9.2238575817755297</v>
      </c>
      <c r="D391">
        <f t="shared" si="23"/>
        <v>14.965283247930627</v>
      </c>
    </row>
    <row r="392" spans="1:4">
      <c r="A392">
        <f t="shared" si="21"/>
        <v>380</v>
      </c>
      <c r="B392">
        <v>0.84586844136516248</v>
      </c>
      <c r="C392">
        <f t="shared" si="22"/>
        <v>9.1334356564138925</v>
      </c>
      <c r="D392">
        <f t="shared" si="23"/>
        <v>15.263065623094144</v>
      </c>
    </row>
    <row r="393" spans="1:4">
      <c r="A393">
        <f t="shared" si="21"/>
        <v>381</v>
      </c>
      <c r="B393">
        <v>0.66294853297813017</v>
      </c>
      <c r="C393">
        <f t="shared" si="22"/>
        <v>9.0536886846611857</v>
      </c>
      <c r="D393">
        <f t="shared" si="23"/>
        <v>15.533130989977588</v>
      </c>
    </row>
    <row r="394" spans="1:4">
      <c r="A394">
        <f t="shared" si="21"/>
        <v>382</v>
      </c>
      <c r="B394">
        <v>0.52932061517964457</v>
      </c>
      <c r="C394">
        <f t="shared" si="22"/>
        <v>9.0089290648868143</v>
      </c>
      <c r="D394">
        <f t="shared" si="23"/>
        <v>15.687862851284907</v>
      </c>
    </row>
    <row r="395" spans="1:4">
      <c r="A395">
        <f t="shared" si="21"/>
        <v>383</v>
      </c>
      <c r="B395">
        <v>0.52215801451157873</v>
      </c>
      <c r="C395">
        <f t="shared" si="22"/>
        <v>9.0067227295068442</v>
      </c>
      <c r="D395">
        <f t="shared" si="23"/>
        <v>15.695549759684281</v>
      </c>
    </row>
    <row r="396" spans="1:4">
      <c r="A396">
        <f t="shared" si="21"/>
        <v>384</v>
      </c>
      <c r="B396">
        <v>0.56052033505390075</v>
      </c>
      <c r="C396">
        <f t="shared" si="22"/>
        <v>9.0187415073454709</v>
      </c>
      <c r="D396">
        <f t="shared" si="23"/>
        <v>15.653744452472793</v>
      </c>
    </row>
    <row r="397" spans="1:4">
      <c r="A397">
        <f t="shared" si="21"/>
        <v>385</v>
      </c>
      <c r="B397">
        <v>0.85195313867150935</v>
      </c>
      <c r="C397">
        <f t="shared" si="22"/>
        <v>9.1367565160898341</v>
      </c>
      <c r="D397">
        <f t="shared" si="23"/>
        <v>15.251972564463767</v>
      </c>
    </row>
    <row r="398" spans="1:4">
      <c r="A398">
        <f t="shared" ref="A398:A461" si="24">A397+1</f>
        <v>386</v>
      </c>
      <c r="B398">
        <v>7.0952979747684441E-2</v>
      </c>
      <c r="C398">
        <f t="shared" ref="C398:C461" si="25">IF(B398&lt;0.5,$B$8+$B$9*(-1+SQRT(2*B398)),$B$8+$B$9*(1-SQRT(2*(1-B398))))</f>
        <v>8.8130112222506387</v>
      </c>
      <c r="D398">
        <f t="shared" ref="D398:D461" si="26">$B$5/(PI()*C398^2/4)</f>
        <v>16.393114502646238</v>
      </c>
    </row>
    <row r="399" spans="1:4">
      <c r="A399">
        <f t="shared" si="24"/>
        <v>387</v>
      </c>
      <c r="B399">
        <v>0.1977557137776218</v>
      </c>
      <c r="C399">
        <f t="shared" si="25"/>
        <v>8.8886690978405625</v>
      </c>
      <c r="D399">
        <f t="shared" si="26"/>
        <v>16.115234924686636</v>
      </c>
    </row>
    <row r="400" spans="1:4">
      <c r="A400">
        <f t="shared" si="24"/>
        <v>388</v>
      </c>
      <c r="B400">
        <v>0.59705298028240961</v>
      </c>
      <c r="C400">
        <f t="shared" si="25"/>
        <v>9.0306851961938115</v>
      </c>
      <c r="D400">
        <f t="shared" si="26"/>
        <v>15.612365572992687</v>
      </c>
    </row>
    <row r="401" spans="1:4">
      <c r="A401">
        <f t="shared" si="24"/>
        <v>389</v>
      </c>
      <c r="B401">
        <v>0.86844021088079093</v>
      </c>
      <c r="C401">
        <f t="shared" si="25"/>
        <v>9.1461144514859907</v>
      </c>
      <c r="D401">
        <f t="shared" si="26"/>
        <v>15.220778124805815</v>
      </c>
    </row>
    <row r="402" spans="1:4">
      <c r="A402">
        <f t="shared" si="24"/>
        <v>390</v>
      </c>
      <c r="B402">
        <v>0.2287812451480109</v>
      </c>
      <c r="C402">
        <f t="shared" si="25"/>
        <v>8.9029300966506497</v>
      </c>
      <c r="D402">
        <f t="shared" si="26"/>
        <v>16.063648474474263</v>
      </c>
    </row>
    <row r="403" spans="1:4">
      <c r="A403">
        <f t="shared" si="24"/>
        <v>391</v>
      </c>
      <c r="B403">
        <v>0.450791333678634</v>
      </c>
      <c r="C403">
        <f t="shared" si="25"/>
        <v>8.9848551211794412</v>
      </c>
      <c r="D403">
        <f t="shared" si="26"/>
        <v>15.772043326817041</v>
      </c>
    </row>
    <row r="404" spans="1:4">
      <c r="A404">
        <f t="shared" si="24"/>
        <v>392</v>
      </c>
      <c r="B404">
        <v>0.64609591132113176</v>
      </c>
      <c r="C404">
        <f t="shared" si="25"/>
        <v>9.0476059906372654</v>
      </c>
      <c r="D404">
        <f t="shared" si="26"/>
        <v>15.554023819227435</v>
      </c>
    </row>
    <row r="405" spans="1:4">
      <c r="A405">
        <f t="shared" si="24"/>
        <v>393</v>
      </c>
      <c r="B405">
        <v>0.38022901282868737</v>
      </c>
      <c r="C405">
        <f t="shared" si="25"/>
        <v>8.9616127334614344</v>
      </c>
      <c r="D405">
        <f t="shared" si="26"/>
        <v>15.85396057289153</v>
      </c>
    </row>
    <row r="406" spans="1:4">
      <c r="A406">
        <f t="shared" si="24"/>
        <v>394</v>
      </c>
      <c r="B406">
        <v>0.45695781858981821</v>
      </c>
      <c r="C406">
        <f t="shared" si="25"/>
        <v>8.9867968049790079</v>
      </c>
      <c r="D406">
        <f t="shared" si="26"/>
        <v>15.765228660070068</v>
      </c>
    </row>
    <row r="407" spans="1:4">
      <c r="A407">
        <f t="shared" si="24"/>
        <v>395</v>
      </c>
      <c r="B407">
        <v>0.55065595426095015</v>
      </c>
      <c r="C407">
        <f t="shared" si="25"/>
        <v>9.0156025171823266</v>
      </c>
      <c r="D407">
        <f t="shared" si="26"/>
        <v>15.664646775160776</v>
      </c>
    </row>
    <row r="408" spans="1:4">
      <c r="A408">
        <f t="shared" si="24"/>
        <v>396</v>
      </c>
      <c r="B408">
        <v>0.11969693272056414</v>
      </c>
      <c r="C408">
        <f t="shared" si="25"/>
        <v>8.8467836771909649</v>
      </c>
      <c r="D408">
        <f t="shared" si="26"/>
        <v>16.26819249860764</v>
      </c>
    </row>
    <row r="409" spans="1:4">
      <c r="A409">
        <f t="shared" si="24"/>
        <v>397</v>
      </c>
      <c r="B409">
        <v>0.60542296540009333</v>
      </c>
      <c r="C409">
        <f t="shared" si="25"/>
        <v>9.0334969676945818</v>
      </c>
      <c r="D409">
        <f t="shared" si="26"/>
        <v>15.602648057657643</v>
      </c>
    </row>
    <row r="410" spans="1:4">
      <c r="A410">
        <f t="shared" si="24"/>
        <v>398</v>
      </c>
      <c r="B410">
        <v>0.14633394672377165</v>
      </c>
      <c r="C410">
        <f t="shared" si="25"/>
        <v>8.8622963659798923</v>
      </c>
      <c r="D410">
        <f t="shared" si="26"/>
        <v>16.211290195470948</v>
      </c>
    </row>
    <row r="411" spans="1:4">
      <c r="A411">
        <f t="shared" si="24"/>
        <v>399</v>
      </c>
      <c r="B411">
        <v>0.45263511946277202</v>
      </c>
      <c r="C411">
        <f t="shared" si="25"/>
        <v>8.9854370710039237</v>
      </c>
      <c r="D411">
        <f t="shared" si="26"/>
        <v>15.770000412144075</v>
      </c>
    </row>
    <row r="412" spans="1:4">
      <c r="A412">
        <f t="shared" si="24"/>
        <v>400</v>
      </c>
      <c r="B412">
        <v>0.7960804824265415</v>
      </c>
      <c r="C412">
        <f t="shared" si="25"/>
        <v>9.1084131706947922</v>
      </c>
      <c r="D412">
        <f t="shared" si="26"/>
        <v>15.347041709033622</v>
      </c>
    </row>
    <row r="413" spans="1:4">
      <c r="A413">
        <f t="shared" si="24"/>
        <v>401</v>
      </c>
      <c r="B413">
        <v>0.60686559711832544</v>
      </c>
      <c r="C413">
        <f t="shared" si="25"/>
        <v>9.03398460097449</v>
      </c>
      <c r="D413">
        <f t="shared" si="26"/>
        <v>15.600963714492876</v>
      </c>
    </row>
    <row r="414" spans="1:4">
      <c r="A414">
        <f t="shared" si="24"/>
        <v>402</v>
      </c>
      <c r="B414">
        <v>0.56558050897881085</v>
      </c>
      <c r="C414">
        <f t="shared" si="25"/>
        <v>9.0203654020264761</v>
      </c>
      <c r="D414">
        <f t="shared" si="26"/>
        <v>15.648108817308163</v>
      </c>
    </row>
    <row r="415" spans="1:4">
      <c r="A415">
        <f t="shared" si="24"/>
        <v>403</v>
      </c>
      <c r="B415">
        <v>0.18013119719117832</v>
      </c>
      <c r="C415">
        <f t="shared" si="25"/>
        <v>8.880065586646678</v>
      </c>
      <c r="D415">
        <f t="shared" si="26"/>
        <v>16.146476759005175</v>
      </c>
    </row>
    <row r="416" spans="1:4">
      <c r="A416">
        <f t="shared" si="24"/>
        <v>404</v>
      </c>
      <c r="B416">
        <v>0.83410193526364762</v>
      </c>
      <c r="C416">
        <f t="shared" si="25"/>
        <v>9.1271947580293258</v>
      </c>
      <c r="D416">
        <f t="shared" si="26"/>
        <v>15.283945600006327</v>
      </c>
    </row>
    <row r="417" spans="1:4">
      <c r="A417">
        <f t="shared" si="24"/>
        <v>405</v>
      </c>
      <c r="B417">
        <v>0.18020855268102931</v>
      </c>
      <c r="C417">
        <f t="shared" si="25"/>
        <v>8.8801042461536799</v>
      </c>
      <c r="D417">
        <f t="shared" si="26"/>
        <v>16.146336172035642</v>
      </c>
    </row>
    <row r="418" spans="1:4">
      <c r="A418">
        <f t="shared" si="24"/>
        <v>406</v>
      </c>
      <c r="B418">
        <v>0.92481222160017573</v>
      </c>
      <c r="C418">
        <f t="shared" si="25"/>
        <v>9.1836651380197303</v>
      </c>
      <c r="D418">
        <f t="shared" si="26"/>
        <v>15.09656144980011</v>
      </c>
    </row>
    <row r="419" spans="1:4">
      <c r="A419">
        <f t="shared" si="24"/>
        <v>407</v>
      </c>
      <c r="B419">
        <v>0.36929629244294748</v>
      </c>
      <c r="C419">
        <f t="shared" si="25"/>
        <v>8.9578242281860465</v>
      </c>
      <c r="D419">
        <f t="shared" si="26"/>
        <v>15.867373543011741</v>
      </c>
    </row>
    <row r="420" spans="1:4">
      <c r="A420">
        <f t="shared" si="24"/>
        <v>408</v>
      </c>
      <c r="B420">
        <v>0.29571933152156071</v>
      </c>
      <c r="C420">
        <f t="shared" si="25"/>
        <v>8.9307151483407203</v>
      </c>
      <c r="D420">
        <f t="shared" si="26"/>
        <v>15.963850196137519</v>
      </c>
    </row>
    <row r="421" spans="1:4">
      <c r="A421">
        <f t="shared" si="24"/>
        <v>409</v>
      </c>
      <c r="B421">
        <v>0.52568116175904089</v>
      </c>
      <c r="C421">
        <f t="shared" si="25"/>
        <v>9.0078059020387773</v>
      </c>
      <c r="D421">
        <f t="shared" si="26"/>
        <v>15.691775263122308</v>
      </c>
    </row>
    <row r="422" spans="1:4">
      <c r="A422">
        <f t="shared" si="24"/>
        <v>410</v>
      </c>
      <c r="B422">
        <v>0.87519494378913576</v>
      </c>
      <c r="C422">
        <f t="shared" si="25"/>
        <v>9.1501170119127746</v>
      </c>
      <c r="D422">
        <f t="shared" si="26"/>
        <v>15.207464904996296</v>
      </c>
    </row>
    <row r="423" spans="1:4">
      <c r="A423">
        <f t="shared" si="24"/>
        <v>411</v>
      </c>
      <c r="B423">
        <v>0.72905903405589423</v>
      </c>
      <c r="C423">
        <f t="shared" si="25"/>
        <v>9.0791621095238888</v>
      </c>
      <c r="D423">
        <f t="shared" si="26"/>
        <v>15.446090587481807</v>
      </c>
    </row>
    <row r="424" spans="1:4">
      <c r="A424">
        <f t="shared" si="24"/>
        <v>412</v>
      </c>
      <c r="B424">
        <v>0.90669165780530481</v>
      </c>
      <c r="C424">
        <f t="shared" si="25"/>
        <v>9.1704025401674674</v>
      </c>
      <c r="D424">
        <f t="shared" si="26"/>
        <v>15.140259511110134</v>
      </c>
    </row>
    <row r="425" spans="1:4">
      <c r="A425">
        <f t="shared" si="24"/>
        <v>413</v>
      </c>
      <c r="B425">
        <v>0.23731697078307712</v>
      </c>
      <c r="C425">
        <f t="shared" si="25"/>
        <v>8.9066810459160539</v>
      </c>
      <c r="D425">
        <f t="shared" si="26"/>
        <v>16.050121271131179</v>
      </c>
    </row>
    <row r="426" spans="1:4">
      <c r="A426">
        <f t="shared" si="24"/>
        <v>414</v>
      </c>
      <c r="B426">
        <v>0.19657951389895567</v>
      </c>
      <c r="C426">
        <f t="shared" si="25"/>
        <v>8.8881071835465413</v>
      </c>
      <c r="D426">
        <f t="shared" si="26"/>
        <v>16.117272628983724</v>
      </c>
    </row>
    <row r="427" spans="1:4">
      <c r="A427">
        <f t="shared" si="24"/>
        <v>415</v>
      </c>
      <c r="B427">
        <v>0.70663427799366807</v>
      </c>
      <c r="C427">
        <f t="shared" si="25"/>
        <v>9.0702048086640197</v>
      </c>
      <c r="D427">
        <f t="shared" si="26"/>
        <v>15.476613293408045</v>
      </c>
    </row>
    <row r="428" spans="1:4">
      <c r="A428">
        <f t="shared" si="24"/>
        <v>416</v>
      </c>
      <c r="B428">
        <v>0.74947009584351321</v>
      </c>
      <c r="C428">
        <f t="shared" si="25"/>
        <v>9.0876432653571637</v>
      </c>
      <c r="D428">
        <f t="shared" si="26"/>
        <v>15.417273529318548</v>
      </c>
    </row>
    <row r="429" spans="1:4">
      <c r="A429">
        <f t="shared" si="24"/>
        <v>417</v>
      </c>
      <c r="B429">
        <v>8.5576028439628082E-2</v>
      </c>
      <c r="C429">
        <f t="shared" si="25"/>
        <v>8.8241115833398851</v>
      </c>
      <c r="D429">
        <f t="shared" si="26"/>
        <v>16.351896747485721</v>
      </c>
    </row>
    <row r="430" spans="1:4">
      <c r="A430">
        <f t="shared" si="24"/>
        <v>418</v>
      </c>
      <c r="B430">
        <v>0.34924655206465793</v>
      </c>
      <c r="C430">
        <f t="shared" si="25"/>
        <v>8.9507276996497165</v>
      </c>
      <c r="D430">
        <f t="shared" si="26"/>
        <v>15.892544213224001</v>
      </c>
    </row>
    <row r="431" spans="1:4">
      <c r="A431">
        <f t="shared" si="24"/>
        <v>419</v>
      </c>
      <c r="B431">
        <v>7.3039289626106729E-2</v>
      </c>
      <c r="C431">
        <f t="shared" si="25"/>
        <v>8.8146606825930292</v>
      </c>
      <c r="D431">
        <f t="shared" si="26"/>
        <v>16.386979890481935</v>
      </c>
    </row>
    <row r="432" spans="1:4">
      <c r="A432">
        <f t="shared" si="24"/>
        <v>420</v>
      </c>
      <c r="B432">
        <v>0.80498623334281305</v>
      </c>
      <c r="C432">
        <f t="shared" si="25"/>
        <v>9.112643446876568</v>
      </c>
      <c r="D432">
        <f t="shared" si="26"/>
        <v>15.332796192622066</v>
      </c>
    </row>
    <row r="433" spans="1:4">
      <c r="A433">
        <f t="shared" si="24"/>
        <v>421</v>
      </c>
      <c r="B433">
        <v>0.74257708131295797</v>
      </c>
      <c r="C433">
        <f t="shared" si="25"/>
        <v>9.0847417240530159</v>
      </c>
      <c r="D433">
        <f t="shared" si="26"/>
        <v>15.427123231377275</v>
      </c>
    </row>
    <row r="434" spans="1:4">
      <c r="A434">
        <f t="shared" si="24"/>
        <v>422</v>
      </c>
      <c r="B434">
        <v>0.33903311284733739</v>
      </c>
      <c r="C434">
        <f t="shared" si="25"/>
        <v>8.9470343302306805</v>
      </c>
      <c r="D434">
        <f t="shared" si="26"/>
        <v>15.905667925461964</v>
      </c>
    </row>
    <row r="435" spans="1:4">
      <c r="A435">
        <f t="shared" si="24"/>
        <v>423</v>
      </c>
      <c r="B435">
        <v>0.83462073755150445</v>
      </c>
      <c r="C435">
        <f t="shared" si="25"/>
        <v>9.127465170934304</v>
      </c>
      <c r="D435">
        <f t="shared" si="26"/>
        <v>15.28304000029612</v>
      </c>
    </row>
    <row r="436" spans="1:4">
      <c r="A436">
        <f t="shared" si="24"/>
        <v>424</v>
      </c>
      <c r="B436">
        <v>0.44761838362003936</v>
      </c>
      <c r="C436">
        <f t="shared" si="25"/>
        <v>8.9838508570563196</v>
      </c>
      <c r="D436">
        <f t="shared" si="26"/>
        <v>15.775569694922488</v>
      </c>
    </row>
    <row r="437" spans="1:4">
      <c r="A437">
        <f t="shared" si="24"/>
        <v>425</v>
      </c>
      <c r="B437">
        <v>0.62398270551313795</v>
      </c>
      <c r="C437">
        <f t="shared" si="25"/>
        <v>9.0398402163907043</v>
      </c>
      <c r="D437">
        <f t="shared" si="26"/>
        <v>15.580759008631082</v>
      </c>
    </row>
    <row r="438" spans="1:4">
      <c r="A438">
        <f t="shared" si="24"/>
        <v>426</v>
      </c>
      <c r="B438">
        <v>0.1696553842018016</v>
      </c>
      <c r="C438">
        <f t="shared" si="25"/>
        <v>8.874751163533535</v>
      </c>
      <c r="D438">
        <f t="shared" si="26"/>
        <v>16.16582037778463</v>
      </c>
    </row>
    <row r="439" spans="1:4">
      <c r="A439">
        <f t="shared" si="24"/>
        <v>427</v>
      </c>
      <c r="B439">
        <v>0.36587090379523457</v>
      </c>
      <c r="C439">
        <f t="shared" si="25"/>
        <v>8.9566257249052441</v>
      </c>
      <c r="D439">
        <f t="shared" si="26"/>
        <v>15.871620314550585</v>
      </c>
    </row>
    <row r="440" spans="1:4">
      <c r="A440">
        <f t="shared" si="24"/>
        <v>428</v>
      </c>
      <c r="B440">
        <v>0.58149344882434617</v>
      </c>
      <c r="C440">
        <f t="shared" si="25"/>
        <v>9.025534739517699</v>
      </c>
      <c r="D440">
        <f t="shared" si="26"/>
        <v>15.63018917196802</v>
      </c>
    </row>
    <row r="441" spans="1:4">
      <c r="A441">
        <f t="shared" si="24"/>
        <v>429</v>
      </c>
      <c r="B441">
        <v>0.15468949346760463</v>
      </c>
      <c r="C441">
        <f t="shared" si="25"/>
        <v>8.8668655411526558</v>
      </c>
      <c r="D441">
        <f t="shared" si="26"/>
        <v>16.194586854409611</v>
      </c>
    </row>
    <row r="442" spans="1:4">
      <c r="A442">
        <f t="shared" si="24"/>
        <v>430</v>
      </c>
      <c r="B442">
        <v>0.72311853683673366</v>
      </c>
      <c r="C442">
        <f t="shared" si="25"/>
        <v>9.0767542534125507</v>
      </c>
      <c r="D442">
        <f t="shared" si="26"/>
        <v>15.454286666315532</v>
      </c>
    </row>
    <row r="443" spans="1:4">
      <c r="A443">
        <f t="shared" si="24"/>
        <v>431</v>
      </c>
      <c r="B443">
        <v>8.5218578554911772E-2</v>
      </c>
      <c r="C443">
        <f t="shared" si="25"/>
        <v>8.8238521059162256</v>
      </c>
      <c r="D443">
        <f t="shared" si="26"/>
        <v>16.352858461343551</v>
      </c>
    </row>
    <row r="444" spans="1:4">
      <c r="A444">
        <f t="shared" si="24"/>
        <v>432</v>
      </c>
      <c r="B444">
        <v>0.32431818645103672</v>
      </c>
      <c r="C444">
        <f t="shared" si="25"/>
        <v>8.941613893559925</v>
      </c>
      <c r="D444">
        <f t="shared" si="26"/>
        <v>15.924957910209043</v>
      </c>
    </row>
    <row r="445" spans="1:4">
      <c r="A445">
        <f t="shared" si="24"/>
        <v>433</v>
      </c>
      <c r="B445">
        <v>0.87553985124805522</v>
      </c>
      <c r="C445">
        <f t="shared" si="25"/>
        <v>9.1503242612333242</v>
      </c>
      <c r="D445">
        <f t="shared" si="26"/>
        <v>15.206776032998674</v>
      </c>
    </row>
    <row r="446" spans="1:4">
      <c r="A446">
        <f t="shared" si="24"/>
        <v>434</v>
      </c>
      <c r="B446">
        <v>0.59090466571930023</v>
      </c>
      <c r="C446">
        <f t="shared" si="25"/>
        <v>9.0286383222145652</v>
      </c>
      <c r="D446">
        <f t="shared" si="26"/>
        <v>15.619445304425962</v>
      </c>
    </row>
    <row r="447" spans="1:4">
      <c r="A447">
        <f t="shared" si="24"/>
        <v>435</v>
      </c>
      <c r="B447">
        <v>0.19496585355853835</v>
      </c>
      <c r="C447">
        <f t="shared" si="25"/>
        <v>8.8873335358138981</v>
      </c>
      <c r="D447">
        <f t="shared" si="26"/>
        <v>16.120078787680594</v>
      </c>
    </row>
    <row r="448" spans="1:4">
      <c r="A448">
        <f t="shared" si="24"/>
        <v>436</v>
      </c>
      <c r="B448">
        <v>0.25413674032087563</v>
      </c>
      <c r="C448">
        <f t="shared" si="25"/>
        <v>8.9138799038193106</v>
      </c>
      <c r="D448">
        <f t="shared" si="26"/>
        <v>16.024207552868543</v>
      </c>
    </row>
    <row r="449" spans="1:4">
      <c r="A449">
        <f t="shared" si="24"/>
        <v>437</v>
      </c>
      <c r="B449">
        <v>0.26976685178672444</v>
      </c>
      <c r="C449">
        <f t="shared" si="25"/>
        <v>8.9203588739343402</v>
      </c>
      <c r="D449">
        <f t="shared" si="26"/>
        <v>16.000938834581746</v>
      </c>
    </row>
    <row r="450" spans="1:4">
      <c r="A450">
        <f t="shared" si="24"/>
        <v>438</v>
      </c>
      <c r="B450">
        <v>5.6762817770095619E-2</v>
      </c>
      <c r="C450">
        <f t="shared" si="25"/>
        <v>8.801080696468798</v>
      </c>
      <c r="D450">
        <f t="shared" si="26"/>
        <v>16.437588821794758</v>
      </c>
    </row>
    <row r="451" spans="1:4">
      <c r="A451">
        <f t="shared" si="24"/>
        <v>439</v>
      </c>
      <c r="B451">
        <v>0.45408162152166009</v>
      </c>
      <c r="C451">
        <f t="shared" si="25"/>
        <v>8.9858927978699334</v>
      </c>
      <c r="D451">
        <f t="shared" si="26"/>
        <v>15.768400875896777</v>
      </c>
    </row>
    <row r="452" spans="1:4">
      <c r="A452">
        <f t="shared" si="24"/>
        <v>440</v>
      </c>
      <c r="B452">
        <v>0.6743854525681181</v>
      </c>
      <c r="C452">
        <f t="shared" si="25"/>
        <v>9.0579036998677207</v>
      </c>
      <c r="D452">
        <f t="shared" si="26"/>
        <v>15.518677943886544</v>
      </c>
    </row>
    <row r="453" spans="1:4">
      <c r="A453">
        <f t="shared" si="24"/>
        <v>441</v>
      </c>
      <c r="B453">
        <v>0.81786081302537639</v>
      </c>
      <c r="C453">
        <f t="shared" si="25"/>
        <v>9.1189335656300923</v>
      </c>
      <c r="D453">
        <f t="shared" si="26"/>
        <v>15.311650771415437</v>
      </c>
    </row>
    <row r="454" spans="1:4">
      <c r="A454">
        <f t="shared" si="24"/>
        <v>442</v>
      </c>
      <c r="B454">
        <v>0.7365083912612278</v>
      </c>
      <c r="C454">
        <f t="shared" si="25"/>
        <v>9.0822191707863631</v>
      </c>
      <c r="D454">
        <f t="shared" si="26"/>
        <v>15.435694075952361</v>
      </c>
    </row>
    <row r="455" spans="1:4">
      <c r="A455">
        <f t="shared" si="24"/>
        <v>443</v>
      </c>
      <c r="B455">
        <v>0.11162591062861882</v>
      </c>
      <c r="C455">
        <f t="shared" si="25"/>
        <v>8.8417485940429437</v>
      </c>
      <c r="D455">
        <f t="shared" si="26"/>
        <v>16.286726168509794</v>
      </c>
    </row>
    <row r="456" spans="1:4">
      <c r="A456">
        <f t="shared" si="24"/>
        <v>444</v>
      </c>
      <c r="B456">
        <v>0.49880402585482386</v>
      </c>
      <c r="C456">
        <f t="shared" si="25"/>
        <v>8.9996409929463397</v>
      </c>
      <c r="D456">
        <f t="shared" si="26"/>
        <v>15.720260852229679</v>
      </c>
    </row>
    <row r="457" spans="1:4">
      <c r="A457">
        <f t="shared" si="24"/>
        <v>445</v>
      </c>
      <c r="B457">
        <v>0.2978232175254929</v>
      </c>
      <c r="C457">
        <f t="shared" si="25"/>
        <v>8.9315344016654734</v>
      </c>
      <c r="D457">
        <f t="shared" si="26"/>
        <v>15.960921732349554</v>
      </c>
    </row>
    <row r="458" spans="1:4">
      <c r="A458">
        <f t="shared" si="24"/>
        <v>446</v>
      </c>
      <c r="B458">
        <v>0.69671535697214382</v>
      </c>
      <c r="C458">
        <f t="shared" si="25"/>
        <v>9.0663523256160801</v>
      </c>
      <c r="D458">
        <f t="shared" si="26"/>
        <v>15.489768762294412</v>
      </c>
    </row>
    <row r="459" spans="1:4">
      <c r="A459">
        <f t="shared" si="24"/>
        <v>447</v>
      </c>
      <c r="B459">
        <v>0.76851358704099626</v>
      </c>
      <c r="C459">
        <f t="shared" si="25"/>
        <v>9.0958736804509996</v>
      </c>
      <c r="D459">
        <f t="shared" si="26"/>
        <v>15.389385465640636</v>
      </c>
    </row>
    <row r="460" spans="1:4">
      <c r="A460">
        <f t="shared" si="24"/>
        <v>448</v>
      </c>
      <c r="B460">
        <v>4.1431856398830291E-3</v>
      </c>
      <c r="C460">
        <f t="shared" si="25"/>
        <v>8.7273088523226257</v>
      </c>
      <c r="D460">
        <f t="shared" si="26"/>
        <v>16.716656846191686</v>
      </c>
    </row>
    <row r="461" spans="1:4">
      <c r="A461">
        <f t="shared" si="24"/>
        <v>449</v>
      </c>
      <c r="B461">
        <v>0.27286015490791282</v>
      </c>
      <c r="C461">
        <f t="shared" si="25"/>
        <v>8.9216186541864744</v>
      </c>
      <c r="D461">
        <f t="shared" si="26"/>
        <v>15.996420317403294</v>
      </c>
    </row>
    <row r="462" spans="1:4">
      <c r="A462">
        <f t="shared" ref="A462:A525" si="27">A461+1</f>
        <v>450</v>
      </c>
      <c r="B462">
        <v>0.33165239479650843</v>
      </c>
      <c r="C462">
        <f t="shared" ref="C462:C525" si="28">IF(B462&lt;0.5,$B$8+$B$9*(-1+SQRT(2*B462)),$B$8+$B$9*(1-SQRT(2*(1-B462))))</f>
        <v>8.9443305774220079</v>
      </c>
      <c r="D462">
        <f t="shared" ref="D462:D525" si="29">$B$5/(PI()*C462^2/4)</f>
        <v>15.915285524873214</v>
      </c>
    </row>
    <row r="463" spans="1:4">
      <c r="A463">
        <f t="shared" si="27"/>
        <v>451</v>
      </c>
      <c r="B463">
        <v>0.40884878800730196</v>
      </c>
      <c r="C463">
        <f t="shared" si="28"/>
        <v>8.9712798957558668</v>
      </c>
      <c r="D463">
        <f t="shared" si="29"/>
        <v>15.819811547086166</v>
      </c>
    </row>
    <row r="464" spans="1:4">
      <c r="A464">
        <f t="shared" si="27"/>
        <v>452</v>
      </c>
      <c r="B464">
        <v>0.79195191132455656</v>
      </c>
      <c r="C464">
        <f t="shared" si="28"/>
        <v>9.1064834478356449</v>
      </c>
      <c r="D464">
        <f t="shared" si="29"/>
        <v>15.35354667337864</v>
      </c>
    </row>
    <row r="465" spans="1:4">
      <c r="A465">
        <f t="shared" si="27"/>
        <v>453</v>
      </c>
      <c r="B465">
        <v>0.90792198657773859</v>
      </c>
      <c r="C465">
        <f t="shared" si="28"/>
        <v>9.171259787105944</v>
      </c>
      <c r="D465">
        <f t="shared" si="29"/>
        <v>15.137429292615069</v>
      </c>
    </row>
    <row r="466" spans="1:4">
      <c r="A466">
        <f t="shared" si="27"/>
        <v>454</v>
      </c>
      <c r="B466">
        <v>0.54598502839958596</v>
      </c>
      <c r="C466">
        <f t="shared" si="28"/>
        <v>9.0141281845160766</v>
      </c>
      <c r="D466">
        <f t="shared" si="29"/>
        <v>15.6697713504166</v>
      </c>
    </row>
    <row r="467" spans="1:4">
      <c r="A467">
        <f t="shared" si="27"/>
        <v>455</v>
      </c>
      <c r="B467">
        <v>0.9964934190826602</v>
      </c>
      <c r="C467">
        <f t="shared" si="28"/>
        <v>9.2748766131837055</v>
      </c>
      <c r="D467">
        <f t="shared" si="29"/>
        <v>14.801094692795692</v>
      </c>
    </row>
    <row r="468" spans="1:4">
      <c r="A468">
        <f t="shared" si="27"/>
        <v>456</v>
      </c>
      <c r="B468">
        <v>0.62892662752777384</v>
      </c>
      <c r="C468">
        <f t="shared" si="28"/>
        <v>9.0415561820336947</v>
      </c>
      <c r="D468">
        <f t="shared" si="29"/>
        <v>15.574845533220127</v>
      </c>
    </row>
    <row r="469" spans="1:4">
      <c r="A469">
        <f t="shared" si="27"/>
        <v>457</v>
      </c>
      <c r="B469">
        <v>0.52276063743732459</v>
      </c>
      <c r="C469">
        <f t="shared" si="28"/>
        <v>9.0069077188643796</v>
      </c>
      <c r="D469">
        <f t="shared" si="29"/>
        <v>15.694905036780526</v>
      </c>
    </row>
    <row r="470" spans="1:4">
      <c r="A470">
        <f t="shared" si="27"/>
        <v>458</v>
      </c>
      <c r="B470">
        <v>0.16472363102334864</v>
      </c>
      <c r="C470">
        <f t="shared" si="28"/>
        <v>8.8721924899181221</v>
      </c>
      <c r="D470">
        <f t="shared" si="29"/>
        <v>16.175145924433135</v>
      </c>
    </row>
    <row r="471" spans="1:4">
      <c r="A471">
        <f t="shared" si="27"/>
        <v>459</v>
      </c>
      <c r="B471">
        <v>9.9674547128833391E-2</v>
      </c>
      <c r="C471">
        <f t="shared" si="28"/>
        <v>8.8339455803048015</v>
      </c>
      <c r="D471">
        <f t="shared" si="29"/>
        <v>16.315510967814703</v>
      </c>
    </row>
    <row r="472" spans="1:4">
      <c r="A472">
        <f t="shared" si="27"/>
        <v>460</v>
      </c>
      <c r="B472">
        <v>0.11557021557155434</v>
      </c>
      <c r="C472">
        <f t="shared" si="28"/>
        <v>8.8442311991313947</v>
      </c>
      <c r="D472">
        <f t="shared" si="29"/>
        <v>16.277583975493872</v>
      </c>
    </row>
    <row r="473" spans="1:4">
      <c r="A473">
        <f t="shared" si="27"/>
        <v>461</v>
      </c>
      <c r="B473">
        <v>0.77393558717166666</v>
      </c>
      <c r="C473">
        <f t="shared" si="28"/>
        <v>9.0982784237888765</v>
      </c>
      <c r="D473">
        <f t="shared" si="29"/>
        <v>15.381251480337943</v>
      </c>
    </row>
    <row r="474" spans="1:4">
      <c r="A474">
        <f t="shared" si="27"/>
        <v>462</v>
      </c>
      <c r="B474">
        <v>0.83029356650387776</v>
      </c>
      <c r="C474">
        <f t="shared" si="28"/>
        <v>9.1252225471369321</v>
      </c>
      <c r="D474">
        <f t="shared" si="29"/>
        <v>15.290552873684888</v>
      </c>
    </row>
    <row r="475" spans="1:4">
      <c r="A475">
        <f t="shared" si="27"/>
        <v>463</v>
      </c>
      <c r="B475">
        <v>0.98778525812813212</v>
      </c>
      <c r="C475">
        <f t="shared" si="28"/>
        <v>9.253110197943089</v>
      </c>
      <c r="D475">
        <f t="shared" si="29"/>
        <v>14.870810861368602</v>
      </c>
    </row>
    <row r="476" spans="1:4">
      <c r="A476">
        <f t="shared" si="27"/>
        <v>464</v>
      </c>
      <c r="B476">
        <v>0.5588634895917397</v>
      </c>
      <c r="C476">
        <f t="shared" si="28"/>
        <v>9.0182118315587285</v>
      </c>
      <c r="D476">
        <f t="shared" si="29"/>
        <v>15.655583320988432</v>
      </c>
    </row>
    <row r="477" spans="1:4">
      <c r="A477">
        <f t="shared" si="27"/>
        <v>465</v>
      </c>
      <c r="B477">
        <v>2.2459817253619452E-2</v>
      </c>
      <c r="C477">
        <f t="shared" si="28"/>
        <v>8.7635827579273773</v>
      </c>
      <c r="D477">
        <f t="shared" si="29"/>
        <v>16.578557281364244</v>
      </c>
    </row>
    <row r="478" spans="1:4">
      <c r="A478">
        <f t="shared" si="27"/>
        <v>466</v>
      </c>
      <c r="B478">
        <v>0.71331929428113616</v>
      </c>
      <c r="C478">
        <f t="shared" si="28"/>
        <v>9.0728381039227841</v>
      </c>
      <c r="D478">
        <f t="shared" si="29"/>
        <v>15.467630750644599</v>
      </c>
    </row>
    <row r="479" spans="1:4">
      <c r="A479">
        <f t="shared" si="27"/>
        <v>467</v>
      </c>
      <c r="B479">
        <v>0.74601828709971452</v>
      </c>
      <c r="C479">
        <f t="shared" si="28"/>
        <v>9.0861853411899656</v>
      </c>
      <c r="D479">
        <f t="shared" si="29"/>
        <v>15.422221484509379</v>
      </c>
    </row>
    <row r="480" spans="1:4">
      <c r="A480">
        <f t="shared" si="27"/>
        <v>468</v>
      </c>
      <c r="B480">
        <v>0.20419646594211094</v>
      </c>
      <c r="C480">
        <f t="shared" si="28"/>
        <v>8.8917168846752421</v>
      </c>
      <c r="D480">
        <f t="shared" si="29"/>
        <v>16.104189277633072</v>
      </c>
    </row>
    <row r="481" spans="1:4">
      <c r="A481">
        <f t="shared" si="27"/>
        <v>469</v>
      </c>
      <c r="B481">
        <v>0.98538843494818096</v>
      </c>
      <c r="C481">
        <f t="shared" si="28"/>
        <v>9.2487156777433164</v>
      </c>
      <c r="D481">
        <f t="shared" si="29"/>
        <v>14.884945927579928</v>
      </c>
    </row>
    <row r="482" spans="1:4">
      <c r="A482">
        <f t="shared" si="27"/>
        <v>470</v>
      </c>
      <c r="B482">
        <v>0.25929764232053931</v>
      </c>
      <c r="C482">
        <f t="shared" si="28"/>
        <v>8.9160406804694361</v>
      </c>
      <c r="D482">
        <f t="shared" si="29"/>
        <v>16.016441653372176</v>
      </c>
    </row>
    <row r="483" spans="1:4">
      <c r="A483">
        <f t="shared" si="27"/>
        <v>471</v>
      </c>
      <c r="B483">
        <v>0.26187411981761022</v>
      </c>
      <c r="C483">
        <f t="shared" si="28"/>
        <v>8.9171113575268919</v>
      </c>
      <c r="D483">
        <f t="shared" si="29"/>
        <v>16.012595697787027</v>
      </c>
    </row>
    <row r="484" spans="1:4">
      <c r="A484">
        <f t="shared" si="27"/>
        <v>472</v>
      </c>
      <c r="B484">
        <v>0.39639080522700265</v>
      </c>
      <c r="C484">
        <f t="shared" si="28"/>
        <v>8.9671148534635616</v>
      </c>
      <c r="D484">
        <f t="shared" si="29"/>
        <v>15.834510920865016</v>
      </c>
    </row>
    <row r="485" spans="1:4">
      <c r="A485">
        <f t="shared" si="27"/>
        <v>473</v>
      </c>
      <c r="B485">
        <v>0.71553249427703047</v>
      </c>
      <c r="C485">
        <f t="shared" si="28"/>
        <v>9.0737166576388475</v>
      </c>
      <c r="D485">
        <f t="shared" si="29"/>
        <v>15.464635619297743</v>
      </c>
    </row>
    <row r="486" spans="1:4">
      <c r="A486">
        <f t="shared" si="27"/>
        <v>474</v>
      </c>
      <c r="B486">
        <v>0.7974354571918616</v>
      </c>
      <c r="C486">
        <f t="shared" si="28"/>
        <v>9.1090507457321053</v>
      </c>
      <c r="D486">
        <f t="shared" si="29"/>
        <v>15.34489339555428</v>
      </c>
    </row>
    <row r="487" spans="1:4">
      <c r="A487">
        <f t="shared" si="27"/>
        <v>475</v>
      </c>
      <c r="B487">
        <v>0.64257374448551374</v>
      </c>
      <c r="C487">
        <f t="shared" si="28"/>
        <v>9.046353147087121</v>
      </c>
      <c r="D487">
        <f t="shared" si="29"/>
        <v>15.558332319565555</v>
      </c>
    </row>
    <row r="488" spans="1:4">
      <c r="A488">
        <f t="shared" si="27"/>
        <v>476</v>
      </c>
      <c r="B488">
        <v>0.27703078486409449</v>
      </c>
      <c r="C488">
        <f t="shared" si="28"/>
        <v>8.9233059364986449</v>
      </c>
      <c r="D488">
        <f t="shared" si="29"/>
        <v>15.990371454913152</v>
      </c>
    </row>
    <row r="489" spans="1:4">
      <c r="A489">
        <f t="shared" si="27"/>
        <v>477</v>
      </c>
      <c r="B489">
        <v>0.5483022481075519</v>
      </c>
      <c r="C489">
        <f t="shared" si="28"/>
        <v>9.0148586397229593</v>
      </c>
      <c r="D489">
        <f t="shared" si="29"/>
        <v>15.667232075469416</v>
      </c>
    </row>
    <row r="490" spans="1:4">
      <c r="A490">
        <f t="shared" si="27"/>
        <v>478</v>
      </c>
      <c r="B490">
        <v>0.32600318633527192</v>
      </c>
      <c r="C490">
        <f t="shared" si="28"/>
        <v>8.9422407346842157</v>
      </c>
      <c r="D490">
        <f t="shared" si="29"/>
        <v>15.922725344806555</v>
      </c>
    </row>
    <row r="491" spans="1:4">
      <c r="A491">
        <f t="shared" si="27"/>
        <v>479</v>
      </c>
      <c r="B491">
        <v>0.89075861359291419</v>
      </c>
      <c r="C491">
        <f t="shared" si="28"/>
        <v>9.1597735775494673</v>
      </c>
      <c r="D491">
        <f t="shared" si="29"/>
        <v>15.17541728427978</v>
      </c>
    </row>
    <row r="492" spans="1:4">
      <c r="A492">
        <f t="shared" si="27"/>
        <v>480</v>
      </c>
      <c r="B492">
        <v>0.73117576802911621</v>
      </c>
      <c r="C492">
        <f t="shared" si="28"/>
        <v>9.0800264521476297</v>
      </c>
      <c r="D492">
        <f t="shared" si="29"/>
        <v>15.44315005000715</v>
      </c>
    </row>
    <row r="493" spans="1:4">
      <c r="A493">
        <f t="shared" si="27"/>
        <v>481</v>
      </c>
      <c r="B493">
        <v>0.28231035176363495</v>
      </c>
      <c r="C493">
        <f t="shared" si="28"/>
        <v>8.9254237416898548</v>
      </c>
      <c r="D493">
        <f t="shared" si="29"/>
        <v>15.982784033853946</v>
      </c>
    </row>
    <row r="494" spans="1:4">
      <c r="A494">
        <f t="shared" si="27"/>
        <v>482</v>
      </c>
      <c r="B494">
        <v>0.51229340539240575</v>
      </c>
      <c r="C494">
        <f t="shared" si="28"/>
        <v>9.0037109738289871</v>
      </c>
      <c r="D494">
        <f t="shared" si="29"/>
        <v>15.706051888724767</v>
      </c>
    </row>
    <row r="495" spans="1:4">
      <c r="A495">
        <f t="shared" si="27"/>
        <v>483</v>
      </c>
      <c r="B495">
        <v>0.41971791427879346</v>
      </c>
      <c r="C495">
        <f t="shared" si="28"/>
        <v>8.9748621919620497</v>
      </c>
      <c r="D495">
        <f t="shared" si="29"/>
        <v>15.807185182563988</v>
      </c>
    </row>
    <row r="496" spans="1:4">
      <c r="A496">
        <f t="shared" si="27"/>
        <v>484</v>
      </c>
      <c r="B496">
        <v>0.79661272967535712</v>
      </c>
      <c r="C496">
        <f t="shared" si="28"/>
        <v>9.1086633630000886</v>
      </c>
      <c r="D496">
        <f t="shared" si="29"/>
        <v>15.346198630558114</v>
      </c>
    </row>
    <row r="497" spans="1:4">
      <c r="A497">
        <f t="shared" si="27"/>
        <v>485</v>
      </c>
      <c r="B497">
        <v>3.4399303803123837E-2</v>
      </c>
      <c r="C497">
        <f t="shared" si="28"/>
        <v>8.778688466019883</v>
      </c>
      <c r="D497">
        <f t="shared" si="29"/>
        <v>16.521552095098663</v>
      </c>
    </row>
    <row r="498" spans="1:4">
      <c r="A498">
        <f t="shared" si="27"/>
        <v>486</v>
      </c>
      <c r="B498">
        <v>0.51339935030067885</v>
      </c>
      <c r="C498">
        <f t="shared" si="28"/>
        <v>9.0040471035014562</v>
      </c>
      <c r="D498">
        <f t="shared" si="29"/>
        <v>15.704879266796791</v>
      </c>
    </row>
    <row r="499" spans="1:4">
      <c r="A499">
        <f t="shared" si="27"/>
        <v>487</v>
      </c>
      <c r="B499">
        <v>0.22838831518161928</v>
      </c>
      <c r="C499">
        <f t="shared" si="28"/>
        <v>8.9027557563490891</v>
      </c>
      <c r="D499">
        <f t="shared" si="29"/>
        <v>16.064277620958112</v>
      </c>
    </row>
    <row r="500" spans="1:4">
      <c r="A500">
        <f t="shared" si="27"/>
        <v>488</v>
      </c>
      <c r="B500">
        <v>0.49425121428433294</v>
      </c>
      <c r="C500">
        <f t="shared" si="28"/>
        <v>8.9982703782999245</v>
      </c>
      <c r="D500">
        <f t="shared" si="29"/>
        <v>15.72505023059612</v>
      </c>
    </row>
    <row r="501" spans="1:4">
      <c r="A501">
        <f t="shared" si="27"/>
        <v>489</v>
      </c>
      <c r="B501">
        <v>0.11839447947906878</v>
      </c>
      <c r="C501">
        <f t="shared" si="28"/>
        <v>8.8459828973072963</v>
      </c>
      <c r="D501">
        <f t="shared" si="29"/>
        <v>16.271137978175322</v>
      </c>
    </row>
    <row r="502" spans="1:4">
      <c r="A502">
        <f t="shared" si="27"/>
        <v>490</v>
      </c>
      <c r="B502">
        <v>0.64524577778613068</v>
      </c>
      <c r="C502">
        <f t="shared" si="28"/>
        <v>9.0473030273262136</v>
      </c>
      <c r="D502">
        <f t="shared" si="29"/>
        <v>15.555065539050817</v>
      </c>
    </row>
    <row r="503" spans="1:4">
      <c r="A503">
        <f t="shared" si="27"/>
        <v>491</v>
      </c>
      <c r="B503">
        <v>0.40376614130759969</v>
      </c>
      <c r="C503">
        <f t="shared" si="28"/>
        <v>8.9695884000385924</v>
      </c>
      <c r="D503">
        <f t="shared" si="29"/>
        <v>15.825778747680461</v>
      </c>
    </row>
    <row r="504" spans="1:4">
      <c r="A504">
        <f t="shared" si="27"/>
        <v>492</v>
      </c>
      <c r="B504">
        <v>0.37187402643672307</v>
      </c>
      <c r="C504">
        <f t="shared" si="28"/>
        <v>8.9587224859934107</v>
      </c>
      <c r="D504">
        <f t="shared" si="29"/>
        <v>15.864191777387818</v>
      </c>
    </row>
    <row r="505" spans="1:4">
      <c r="A505">
        <f t="shared" si="27"/>
        <v>493</v>
      </c>
      <c r="B505">
        <v>0.38008344900507485</v>
      </c>
      <c r="C505">
        <f t="shared" si="28"/>
        <v>8.961562651808153</v>
      </c>
      <c r="D505">
        <f t="shared" si="29"/>
        <v>15.854137772963885</v>
      </c>
    </row>
    <row r="506" spans="1:4">
      <c r="A506">
        <f t="shared" si="27"/>
        <v>494</v>
      </c>
      <c r="B506">
        <v>0.3259389234727943</v>
      </c>
      <c r="C506">
        <f t="shared" si="28"/>
        <v>8.9422168578466472</v>
      </c>
      <c r="D506">
        <f t="shared" si="29"/>
        <v>15.922810376256878</v>
      </c>
    </row>
    <row r="507" spans="1:4">
      <c r="A507">
        <f t="shared" si="27"/>
        <v>495</v>
      </c>
      <c r="B507">
        <v>0.44117013269933913</v>
      </c>
      <c r="C507">
        <f t="shared" si="28"/>
        <v>8.9817989068216573</v>
      </c>
      <c r="D507">
        <f t="shared" si="29"/>
        <v>15.782778580785925</v>
      </c>
    </row>
    <row r="508" spans="1:4">
      <c r="A508">
        <f t="shared" si="27"/>
        <v>496</v>
      </c>
      <c r="B508">
        <v>0.71684295900160411</v>
      </c>
      <c r="C508">
        <f t="shared" si="28"/>
        <v>9.0742384723215412</v>
      </c>
      <c r="D508">
        <f t="shared" si="29"/>
        <v>15.462857080651288</v>
      </c>
    </row>
    <row r="509" spans="1:4">
      <c r="A509">
        <f t="shared" si="27"/>
        <v>497</v>
      </c>
      <c r="B509">
        <v>0.1609056206116366</v>
      </c>
      <c r="C509">
        <f t="shared" si="28"/>
        <v>8.8701852276494488</v>
      </c>
      <c r="D509">
        <f t="shared" si="29"/>
        <v>16.182467402595563</v>
      </c>
    </row>
    <row r="510" spans="1:4">
      <c r="A510">
        <f t="shared" si="27"/>
        <v>498</v>
      </c>
      <c r="B510">
        <v>0.57194732202619214</v>
      </c>
      <c r="C510">
        <f t="shared" si="28"/>
        <v>9.0224221153706843</v>
      </c>
      <c r="D510">
        <f t="shared" si="29"/>
        <v>15.640975476487423</v>
      </c>
    </row>
    <row r="511" spans="1:4">
      <c r="A511">
        <f t="shared" si="27"/>
        <v>499</v>
      </c>
      <c r="B511">
        <v>0.48346494625937186</v>
      </c>
      <c r="C511">
        <f t="shared" si="28"/>
        <v>8.9949977802063721</v>
      </c>
      <c r="D511">
        <f t="shared" si="29"/>
        <v>15.736494620507608</v>
      </c>
    </row>
    <row r="512" spans="1:4">
      <c r="A512">
        <f t="shared" si="27"/>
        <v>500</v>
      </c>
      <c r="B512">
        <v>0.7903062133940717</v>
      </c>
      <c r="C512">
        <f t="shared" si="28"/>
        <v>9.1057195800162383</v>
      </c>
      <c r="D512">
        <f t="shared" si="29"/>
        <v>15.356122762405265</v>
      </c>
    </row>
    <row r="513" spans="1:4">
      <c r="A513">
        <f t="shared" si="27"/>
        <v>501</v>
      </c>
      <c r="B513">
        <v>0.14755258753415101</v>
      </c>
      <c r="C513">
        <f t="shared" si="28"/>
        <v>8.8629707512290086</v>
      </c>
      <c r="D513">
        <f t="shared" si="29"/>
        <v>16.208823248586018</v>
      </c>
    </row>
    <row r="514" spans="1:4">
      <c r="A514">
        <f t="shared" si="27"/>
        <v>502</v>
      </c>
      <c r="B514">
        <v>0.1577644777335161</v>
      </c>
      <c r="C514">
        <f t="shared" si="28"/>
        <v>8.8685158924019714</v>
      </c>
      <c r="D514">
        <f t="shared" si="29"/>
        <v>16.188560080557767</v>
      </c>
    </row>
    <row r="515" spans="1:4">
      <c r="A515">
        <f t="shared" si="27"/>
        <v>503</v>
      </c>
      <c r="B515">
        <v>0.4629115034689093</v>
      </c>
      <c r="C515">
        <f t="shared" si="28"/>
        <v>8.9886590906664878</v>
      </c>
      <c r="D515">
        <f t="shared" si="29"/>
        <v>15.75869680297407</v>
      </c>
    </row>
    <row r="516" spans="1:4">
      <c r="A516">
        <f t="shared" si="27"/>
        <v>504</v>
      </c>
      <c r="B516">
        <v>0.49655899225150368</v>
      </c>
      <c r="C516">
        <f t="shared" si="28"/>
        <v>8.9989659154573829</v>
      </c>
      <c r="D516">
        <f t="shared" si="29"/>
        <v>15.722619521520748</v>
      </c>
    </row>
    <row r="517" spans="1:4">
      <c r="A517">
        <f t="shared" si="27"/>
        <v>505</v>
      </c>
      <c r="B517">
        <v>0.22719851727248708</v>
      </c>
      <c r="C517">
        <f t="shared" si="28"/>
        <v>8.9022269346774756</v>
      </c>
      <c r="D517">
        <f t="shared" si="29"/>
        <v>16.066186219902342</v>
      </c>
    </row>
    <row r="518" spans="1:4">
      <c r="A518">
        <f t="shared" si="27"/>
        <v>506</v>
      </c>
      <c r="B518">
        <v>0.47447060515960349</v>
      </c>
      <c r="C518">
        <f t="shared" si="28"/>
        <v>8.9922408406241825</v>
      </c>
      <c r="D518">
        <f t="shared" si="29"/>
        <v>15.746145433098272</v>
      </c>
    </row>
    <row r="519" spans="1:4">
      <c r="A519">
        <f t="shared" si="27"/>
        <v>507</v>
      </c>
      <c r="B519">
        <v>0.51415501972784483</v>
      </c>
      <c r="C519">
        <f t="shared" si="28"/>
        <v>9.0042769937103504</v>
      </c>
      <c r="D519">
        <f t="shared" si="29"/>
        <v>15.704077347466924</v>
      </c>
    </row>
    <row r="520" spans="1:4">
      <c r="A520">
        <f t="shared" si="27"/>
        <v>508</v>
      </c>
      <c r="B520">
        <v>0.6151460057338014</v>
      </c>
      <c r="C520">
        <f t="shared" si="28"/>
        <v>9.036800989804453</v>
      </c>
      <c r="D520">
        <f t="shared" si="29"/>
        <v>15.591240908131651</v>
      </c>
    </row>
    <row r="521" spans="1:4">
      <c r="A521">
        <f t="shared" si="27"/>
        <v>509</v>
      </c>
      <c r="B521">
        <v>0.19296838138290529</v>
      </c>
      <c r="C521">
        <f t="shared" si="28"/>
        <v>8.8863714265892781</v>
      </c>
      <c r="D521">
        <f t="shared" si="29"/>
        <v>16.123569552434272</v>
      </c>
    </row>
    <row r="522" spans="1:4">
      <c r="A522">
        <f t="shared" si="27"/>
        <v>510</v>
      </c>
      <c r="B522">
        <v>0.9317105377567787</v>
      </c>
      <c r="C522">
        <f t="shared" si="28"/>
        <v>9.1891302421587397</v>
      </c>
      <c r="D522">
        <f t="shared" si="29"/>
        <v>15.078609860439951</v>
      </c>
    </row>
    <row r="523" spans="1:4">
      <c r="A523">
        <f t="shared" si="27"/>
        <v>511</v>
      </c>
      <c r="B523">
        <v>1.2987907378504193E-2</v>
      </c>
      <c r="C523">
        <f t="shared" si="28"/>
        <v>8.7483510426788378</v>
      </c>
      <c r="D523">
        <f t="shared" si="29"/>
        <v>16.636337243123084</v>
      </c>
    </row>
    <row r="524" spans="1:4">
      <c r="A524">
        <f t="shared" si="27"/>
        <v>512</v>
      </c>
      <c r="B524">
        <v>0.59360039107839269</v>
      </c>
      <c r="C524">
        <f t="shared" si="28"/>
        <v>9.0295338660647335</v>
      </c>
      <c r="D524">
        <f t="shared" si="29"/>
        <v>15.616347203297568</v>
      </c>
    </row>
    <row r="525" spans="1:4">
      <c r="A525">
        <f t="shared" si="27"/>
        <v>513</v>
      </c>
      <c r="B525">
        <v>0.8192793182080329</v>
      </c>
      <c r="C525">
        <f t="shared" si="28"/>
        <v>9.1196400190658853</v>
      </c>
      <c r="D525">
        <f t="shared" si="29"/>
        <v>15.309278627492217</v>
      </c>
    </row>
    <row r="526" spans="1:4">
      <c r="A526">
        <f t="shared" ref="A526:A589" si="30">A525+1</f>
        <v>514</v>
      </c>
      <c r="B526">
        <v>0.46712225299764842</v>
      </c>
      <c r="C526">
        <f t="shared" ref="C526:C589" si="31">IF(B526&lt;0.5,$B$8+$B$9*(-1+SQRT(2*B526)),$B$8+$B$9*(1-SQRT(2*(1-B526))))</f>
        <v>8.9899689734084962</v>
      </c>
      <c r="D526">
        <f t="shared" ref="D526:D589" si="32">$B$5/(PI()*C526^2/4)</f>
        <v>15.754104898104096</v>
      </c>
    </row>
    <row r="527" spans="1:4">
      <c r="A527">
        <f t="shared" si="30"/>
        <v>515</v>
      </c>
      <c r="B527">
        <v>0.65470117293930485</v>
      </c>
      <c r="C527">
        <f t="shared" si="31"/>
        <v>9.0506933838203949</v>
      </c>
      <c r="D527">
        <f t="shared" si="32"/>
        <v>15.543413980955163</v>
      </c>
    </row>
    <row r="528" spans="1:4">
      <c r="A528">
        <f t="shared" si="30"/>
        <v>516</v>
      </c>
      <c r="B528">
        <v>0.88415341890569277</v>
      </c>
      <c r="C528">
        <f t="shared" si="31"/>
        <v>9.155596452270121</v>
      </c>
      <c r="D528">
        <f t="shared" si="32"/>
        <v>15.18926762813231</v>
      </c>
    </row>
    <row r="529" spans="1:4">
      <c r="A529">
        <f t="shared" si="30"/>
        <v>517</v>
      </c>
      <c r="B529">
        <v>0.6016629220957006</v>
      </c>
      <c r="C529">
        <f t="shared" si="31"/>
        <v>9.0322301846309525</v>
      </c>
      <c r="D529">
        <f t="shared" si="32"/>
        <v>15.607024951503282</v>
      </c>
    </row>
    <row r="530" spans="1:4">
      <c r="A530">
        <f t="shared" si="30"/>
        <v>518</v>
      </c>
      <c r="B530">
        <v>0.66979231607354395</v>
      </c>
      <c r="C530">
        <f t="shared" si="31"/>
        <v>9.0562021675511399</v>
      </c>
      <c r="D530">
        <f t="shared" si="32"/>
        <v>15.524509971961134</v>
      </c>
    </row>
    <row r="531" spans="1:4">
      <c r="A531">
        <f t="shared" si="30"/>
        <v>519</v>
      </c>
      <c r="B531">
        <v>0.51348641548297769</v>
      </c>
      <c r="C531">
        <f t="shared" si="31"/>
        <v>9.0040735814208812</v>
      </c>
      <c r="D531">
        <f t="shared" si="32"/>
        <v>15.704786901510651</v>
      </c>
    </row>
    <row r="532" spans="1:4">
      <c r="A532">
        <f t="shared" si="30"/>
        <v>520</v>
      </c>
      <c r="B532">
        <v>0.9143409702543317</v>
      </c>
      <c r="C532">
        <f t="shared" si="31"/>
        <v>9.1758282425258457</v>
      </c>
      <c r="D532">
        <f t="shared" si="32"/>
        <v>15.12235981796352</v>
      </c>
    </row>
    <row r="533" spans="1:4">
      <c r="A533">
        <f t="shared" si="30"/>
        <v>521</v>
      </c>
      <c r="B533">
        <v>0.51161642295403098</v>
      </c>
      <c r="C533">
        <f t="shared" si="31"/>
        <v>9.0035054066795244</v>
      </c>
      <c r="D533">
        <f t="shared" si="32"/>
        <v>15.70676909497463</v>
      </c>
    </row>
    <row r="534" spans="1:4">
      <c r="A534">
        <f t="shared" si="30"/>
        <v>522</v>
      </c>
      <c r="B534">
        <v>0.63513161334493162</v>
      </c>
      <c r="C534">
        <f t="shared" si="31"/>
        <v>9.0437261043377379</v>
      </c>
      <c r="D534">
        <f t="shared" si="32"/>
        <v>15.567372474032165</v>
      </c>
    </row>
    <row r="535" spans="1:4">
      <c r="A535">
        <f t="shared" si="30"/>
        <v>523</v>
      </c>
      <c r="B535">
        <v>0.48133074415920429</v>
      </c>
      <c r="C535">
        <f t="shared" si="31"/>
        <v>8.9943459426400452</v>
      </c>
      <c r="D535">
        <f t="shared" si="32"/>
        <v>15.738775611280429</v>
      </c>
    </row>
    <row r="536" spans="1:4">
      <c r="A536">
        <f t="shared" si="30"/>
        <v>524</v>
      </c>
      <c r="B536">
        <v>0.36754446559979415</v>
      </c>
      <c r="C536">
        <f t="shared" si="31"/>
        <v>8.9572119822402581</v>
      </c>
      <c r="D536">
        <f t="shared" si="32"/>
        <v>15.869542759762105</v>
      </c>
    </row>
    <row r="537" spans="1:4">
      <c r="A537">
        <f t="shared" si="30"/>
        <v>525</v>
      </c>
      <c r="B537">
        <v>0.85487686531226714</v>
      </c>
      <c r="C537">
        <f t="shared" si="31"/>
        <v>9.1383764737304869</v>
      </c>
      <c r="D537">
        <f t="shared" si="32"/>
        <v>15.246565617264475</v>
      </c>
    </row>
    <row r="538" spans="1:4">
      <c r="A538">
        <f t="shared" si="30"/>
        <v>526</v>
      </c>
      <c r="B538">
        <v>0.72282590997728069</v>
      </c>
      <c r="C538">
        <f t="shared" si="31"/>
        <v>9.0766363140434656</v>
      </c>
      <c r="D538">
        <f t="shared" si="32"/>
        <v>15.454688286606942</v>
      </c>
    </row>
    <row r="539" spans="1:4">
      <c r="A539">
        <f t="shared" si="30"/>
        <v>527</v>
      </c>
      <c r="B539">
        <v>0.56441709579140342</v>
      </c>
      <c r="C539">
        <f t="shared" si="31"/>
        <v>9.0199912094995103</v>
      </c>
      <c r="D539">
        <f t="shared" si="32"/>
        <v>15.649407161552574</v>
      </c>
    </row>
    <row r="540" spans="1:4">
      <c r="A540">
        <f t="shared" si="30"/>
        <v>528</v>
      </c>
      <c r="B540">
        <v>0.15295636638316745</v>
      </c>
      <c r="C540">
        <f t="shared" si="31"/>
        <v>8.8659281348926999</v>
      </c>
      <c r="D540">
        <f t="shared" si="32"/>
        <v>16.19801158545015</v>
      </c>
    </row>
    <row r="541" spans="1:4">
      <c r="A541">
        <f t="shared" si="30"/>
        <v>529</v>
      </c>
      <c r="B541">
        <v>0.30634957844088317</v>
      </c>
      <c r="C541">
        <f t="shared" si="31"/>
        <v>8.9348253055344742</v>
      </c>
      <c r="D541">
        <f t="shared" si="32"/>
        <v>15.949166340601316</v>
      </c>
    </row>
    <row r="542" spans="1:4">
      <c r="A542">
        <f t="shared" si="30"/>
        <v>530</v>
      </c>
      <c r="B542">
        <v>0.10470790081923642</v>
      </c>
      <c r="C542">
        <f t="shared" si="31"/>
        <v>8.8372859138712432</v>
      </c>
      <c r="D542">
        <f t="shared" si="32"/>
        <v>16.303179365192047</v>
      </c>
    </row>
    <row r="543" spans="1:4">
      <c r="A543">
        <f t="shared" si="30"/>
        <v>531</v>
      </c>
      <c r="B543">
        <v>0.7699921663095779</v>
      </c>
      <c r="C543">
        <f t="shared" si="31"/>
        <v>9.0965266354918271</v>
      </c>
      <c r="D543">
        <f t="shared" si="32"/>
        <v>15.3871762232406</v>
      </c>
    </row>
    <row r="544" spans="1:4">
      <c r="A544">
        <f t="shared" si="30"/>
        <v>532</v>
      </c>
      <c r="B544">
        <v>0.65035115529061049</v>
      </c>
      <c r="C544">
        <f t="shared" si="31"/>
        <v>9.0491279368927451</v>
      </c>
      <c r="D544">
        <f t="shared" si="32"/>
        <v>15.548792288016992</v>
      </c>
    </row>
    <row r="545" spans="1:4">
      <c r="A545">
        <f t="shared" si="30"/>
        <v>533</v>
      </c>
      <c r="B545">
        <v>0.5966433087659917</v>
      </c>
      <c r="C545">
        <f t="shared" si="31"/>
        <v>9.0305483263697894</v>
      </c>
      <c r="D545">
        <f t="shared" si="32"/>
        <v>15.612838828401948</v>
      </c>
    </row>
    <row r="546" spans="1:4">
      <c r="A546">
        <f t="shared" si="30"/>
        <v>534</v>
      </c>
      <c r="B546">
        <v>0.88939575595873088</v>
      </c>
      <c r="C546">
        <f t="shared" si="31"/>
        <v>9.1589015807054217</v>
      </c>
      <c r="D546">
        <f t="shared" si="32"/>
        <v>15.178307051311188</v>
      </c>
    </row>
    <row r="547" spans="1:4">
      <c r="A547">
        <f t="shared" si="30"/>
        <v>535</v>
      </c>
      <c r="B547">
        <v>0.8631768325246103</v>
      </c>
      <c r="C547">
        <f t="shared" si="31"/>
        <v>9.1430663511366337</v>
      </c>
      <c r="D547">
        <f t="shared" si="32"/>
        <v>15.230928372171785</v>
      </c>
    </row>
    <row r="548" spans="1:4">
      <c r="A548">
        <f t="shared" si="30"/>
        <v>536</v>
      </c>
      <c r="B548">
        <v>0.49457596064799692</v>
      </c>
      <c r="C548">
        <f t="shared" si="31"/>
        <v>8.9983683510639825</v>
      </c>
      <c r="D548">
        <f t="shared" si="32"/>
        <v>15.724707808906121</v>
      </c>
    </row>
    <row r="549" spans="1:4">
      <c r="A549">
        <f t="shared" si="30"/>
        <v>537</v>
      </c>
      <c r="B549">
        <v>0.23742501732487042</v>
      </c>
      <c r="C549">
        <f t="shared" si="31"/>
        <v>8.906728089814802</v>
      </c>
      <c r="D549">
        <f t="shared" si="32"/>
        <v>16.049951723284135</v>
      </c>
    </row>
    <row r="550" spans="1:4">
      <c r="A550">
        <f t="shared" si="30"/>
        <v>538</v>
      </c>
      <c r="B550">
        <v>0.46580202893442557</v>
      </c>
      <c r="C550">
        <f t="shared" si="31"/>
        <v>8.9895589149174935</v>
      </c>
      <c r="D550">
        <f t="shared" si="32"/>
        <v>15.755542177036578</v>
      </c>
    </row>
    <row r="551" spans="1:4">
      <c r="A551">
        <f t="shared" si="30"/>
        <v>539</v>
      </c>
      <c r="B551">
        <v>0.97581220916391764</v>
      </c>
      <c r="C551">
        <f t="shared" si="31"/>
        <v>9.2340166509603012</v>
      </c>
      <c r="D551">
        <f t="shared" si="32"/>
        <v>14.932372387641472</v>
      </c>
    </row>
    <row r="552" spans="1:4">
      <c r="A552">
        <f t="shared" si="30"/>
        <v>540</v>
      </c>
      <c r="B552">
        <v>0.67740518999270538</v>
      </c>
      <c r="C552">
        <f t="shared" si="31"/>
        <v>9.0590289108600093</v>
      </c>
      <c r="D552">
        <f t="shared" si="32"/>
        <v>15.514823070979887</v>
      </c>
    </row>
    <row r="553" spans="1:4">
      <c r="A553">
        <f t="shared" si="30"/>
        <v>541</v>
      </c>
      <c r="B553">
        <v>0.82121370071580935</v>
      </c>
      <c r="C553">
        <f t="shared" si="31"/>
        <v>9.1206078767862024</v>
      </c>
      <c r="D553">
        <f t="shared" si="32"/>
        <v>15.306029629721746</v>
      </c>
    </row>
    <row r="554" spans="1:4">
      <c r="A554">
        <f t="shared" si="30"/>
        <v>542</v>
      </c>
      <c r="B554">
        <v>0.32550807400065418</v>
      </c>
      <c r="C554">
        <f t="shared" si="31"/>
        <v>8.94205671508991</v>
      </c>
      <c r="D554">
        <f t="shared" si="32"/>
        <v>15.923380702673521</v>
      </c>
    </row>
    <row r="555" spans="1:4">
      <c r="A555">
        <f t="shared" si="30"/>
        <v>543</v>
      </c>
      <c r="B555">
        <v>0.82115067069838288</v>
      </c>
      <c r="C555">
        <f t="shared" si="31"/>
        <v>9.1205762577742533</v>
      </c>
      <c r="D555">
        <f t="shared" si="32"/>
        <v>15.306135755115356</v>
      </c>
    </row>
    <row r="556" spans="1:4">
      <c r="A556">
        <f t="shared" si="30"/>
        <v>544</v>
      </c>
      <c r="B556">
        <v>0.53067889713115401</v>
      </c>
      <c r="C556">
        <f t="shared" si="31"/>
        <v>9.0093493531464404</v>
      </c>
      <c r="D556">
        <f t="shared" si="32"/>
        <v>15.686399200465257</v>
      </c>
    </row>
    <row r="557" spans="1:4">
      <c r="A557">
        <f t="shared" si="30"/>
        <v>545</v>
      </c>
      <c r="B557">
        <v>0.96719126313616588</v>
      </c>
      <c r="C557">
        <f t="shared" si="31"/>
        <v>9.2231522763154938</v>
      </c>
      <c r="D557">
        <f t="shared" si="32"/>
        <v>14.96757216157965</v>
      </c>
    </row>
    <row r="558" spans="1:4">
      <c r="A558">
        <f t="shared" si="30"/>
        <v>546</v>
      </c>
      <c r="B558">
        <v>0.14075393395491886</v>
      </c>
      <c r="C558">
        <f t="shared" si="31"/>
        <v>8.8591719451156052</v>
      </c>
      <c r="D558">
        <f t="shared" si="32"/>
        <v>16.222726890756906</v>
      </c>
    </row>
    <row r="559" spans="1:4">
      <c r="A559">
        <f t="shared" si="30"/>
        <v>547</v>
      </c>
      <c r="B559">
        <v>0.89613336244048991</v>
      </c>
      <c r="C559">
        <f t="shared" si="31"/>
        <v>9.1632667020776886</v>
      </c>
      <c r="D559">
        <f t="shared" si="32"/>
        <v>15.16384946241484</v>
      </c>
    </row>
    <row r="560" spans="1:4">
      <c r="A560">
        <f t="shared" si="30"/>
        <v>548</v>
      </c>
      <c r="B560">
        <v>0.3802444548187669</v>
      </c>
      <c r="C560">
        <f t="shared" si="31"/>
        <v>8.9616180457601846</v>
      </c>
      <c r="D560">
        <f t="shared" si="32"/>
        <v>15.853941776966609</v>
      </c>
    </row>
    <row r="561" spans="1:4">
      <c r="A561">
        <f t="shared" si="30"/>
        <v>549</v>
      </c>
      <c r="B561">
        <v>0.72572483482687478</v>
      </c>
      <c r="C561">
        <f t="shared" si="31"/>
        <v>9.0778074489746281</v>
      </c>
      <c r="D561">
        <f t="shared" si="32"/>
        <v>15.45070090135173</v>
      </c>
    </row>
    <row r="562" spans="1:4">
      <c r="A562">
        <f t="shared" si="30"/>
        <v>550</v>
      </c>
      <c r="B562">
        <v>0.92263020290314679</v>
      </c>
      <c r="C562">
        <f t="shared" si="31"/>
        <v>9.1819891383073848</v>
      </c>
      <c r="D562">
        <f t="shared" si="32"/>
        <v>15.102073140448693</v>
      </c>
    </row>
    <row r="563" spans="1:4">
      <c r="A563">
        <f t="shared" si="30"/>
        <v>551</v>
      </c>
      <c r="B563">
        <v>0.94415636834985195</v>
      </c>
      <c r="C563">
        <f t="shared" si="31"/>
        <v>9.1997410667470145</v>
      </c>
      <c r="D563">
        <f t="shared" si="32"/>
        <v>15.043847096032854</v>
      </c>
    </row>
    <row r="564" spans="1:4">
      <c r="A564">
        <f t="shared" si="30"/>
        <v>552</v>
      </c>
      <c r="B564">
        <v>0.72360282518934316</v>
      </c>
      <c r="C564">
        <f t="shared" si="31"/>
        <v>9.0769495764049797</v>
      </c>
      <c r="D564">
        <f t="shared" si="32"/>
        <v>15.453621565112892</v>
      </c>
    </row>
    <row r="565" spans="1:4">
      <c r="A565">
        <f t="shared" si="30"/>
        <v>553</v>
      </c>
      <c r="B565">
        <v>0.27339197204537058</v>
      </c>
      <c r="C565">
        <f t="shared" si="31"/>
        <v>8.9218345215879769</v>
      </c>
      <c r="D565">
        <f t="shared" si="32"/>
        <v>15.995646247024771</v>
      </c>
    </row>
    <row r="566" spans="1:4">
      <c r="A566">
        <f t="shared" si="30"/>
        <v>554</v>
      </c>
      <c r="B566">
        <v>0.38914852881275941</v>
      </c>
      <c r="C566">
        <f t="shared" si="31"/>
        <v>8.9646634375698628</v>
      </c>
      <c r="D566">
        <f t="shared" si="32"/>
        <v>15.84317210024409</v>
      </c>
    </row>
    <row r="567" spans="1:4">
      <c r="A567">
        <f t="shared" si="30"/>
        <v>555</v>
      </c>
      <c r="B567">
        <v>0.91052762110159424</v>
      </c>
      <c r="C567">
        <f t="shared" si="31"/>
        <v>9.1730944122518121</v>
      </c>
      <c r="D567">
        <f t="shared" si="32"/>
        <v>15.13137490572756</v>
      </c>
    </row>
    <row r="568" spans="1:4">
      <c r="A568">
        <f t="shared" si="30"/>
        <v>556</v>
      </c>
      <c r="B568">
        <v>0.94285067922450616</v>
      </c>
      <c r="C568">
        <f t="shared" si="31"/>
        <v>9.1985757536898163</v>
      </c>
      <c r="D568">
        <f t="shared" si="32"/>
        <v>15.047658969165608</v>
      </c>
    </row>
    <row r="569" spans="1:4">
      <c r="A569">
        <f t="shared" si="30"/>
        <v>557</v>
      </c>
      <c r="B569">
        <v>2.9142051453968865E-2</v>
      </c>
      <c r="C569">
        <f t="shared" si="31"/>
        <v>8.7724263022783457</v>
      </c>
      <c r="D569">
        <f t="shared" si="32"/>
        <v>16.545148210568193</v>
      </c>
    </row>
    <row r="570" spans="1:4">
      <c r="A570">
        <f t="shared" si="30"/>
        <v>558</v>
      </c>
      <c r="B570">
        <v>0.32816996778865182</v>
      </c>
      <c r="C570">
        <f t="shared" si="31"/>
        <v>8.9430444284528186</v>
      </c>
      <c r="D570">
        <f t="shared" si="32"/>
        <v>15.919863585543068</v>
      </c>
    </row>
    <row r="571" spans="1:4">
      <c r="A571">
        <f t="shared" si="30"/>
        <v>559</v>
      </c>
      <c r="B571">
        <v>0.56930939959814797</v>
      </c>
      <c r="C571">
        <f t="shared" si="31"/>
        <v>9.0215681266946373</v>
      </c>
      <c r="D571">
        <f t="shared" si="32"/>
        <v>15.643936790519284</v>
      </c>
    </row>
    <row r="572" spans="1:4">
      <c r="A572">
        <f t="shared" si="30"/>
        <v>560</v>
      </c>
      <c r="B572">
        <v>0.8109384124289607</v>
      </c>
      <c r="C572">
        <f t="shared" si="31"/>
        <v>9.1155248370029529</v>
      </c>
      <c r="D572">
        <f t="shared" si="32"/>
        <v>15.323104422635591</v>
      </c>
    </row>
    <row r="573" spans="1:4">
      <c r="A573">
        <f t="shared" si="30"/>
        <v>561</v>
      </c>
      <c r="B573">
        <v>6.5628610135729737E-2</v>
      </c>
      <c r="C573">
        <f t="shared" si="31"/>
        <v>8.8086883150317057</v>
      </c>
      <c r="D573">
        <f t="shared" si="32"/>
        <v>16.409208454296543</v>
      </c>
    </row>
    <row r="574" spans="1:4">
      <c r="A574">
        <f t="shared" si="30"/>
        <v>562</v>
      </c>
      <c r="B574">
        <v>0.24046204197684506</v>
      </c>
      <c r="C574">
        <f t="shared" si="31"/>
        <v>8.9080460707531675</v>
      </c>
      <c r="D574">
        <f t="shared" si="32"/>
        <v>16.045202765905515</v>
      </c>
    </row>
    <row r="575" spans="1:4">
      <c r="A575">
        <f t="shared" si="30"/>
        <v>563</v>
      </c>
      <c r="B575">
        <v>0.90019208557949448</v>
      </c>
      <c r="C575">
        <f t="shared" si="31"/>
        <v>9.1659648382114192</v>
      </c>
      <c r="D575">
        <f t="shared" si="32"/>
        <v>15.154923373553267</v>
      </c>
    </row>
    <row r="576" spans="1:4">
      <c r="A576">
        <f t="shared" si="30"/>
        <v>564</v>
      </c>
      <c r="B576">
        <v>0.5315514109820878</v>
      </c>
      <c r="C576">
        <f t="shared" si="31"/>
        <v>9.0096196528288726</v>
      </c>
      <c r="D576">
        <f t="shared" si="32"/>
        <v>15.685457992005249</v>
      </c>
    </row>
    <row r="577" spans="1:4">
      <c r="A577">
        <f t="shared" si="30"/>
        <v>565</v>
      </c>
      <c r="B577">
        <v>0.38332223225524698</v>
      </c>
      <c r="C577">
        <f t="shared" si="31"/>
        <v>8.9626747072063555</v>
      </c>
      <c r="D577">
        <f t="shared" si="32"/>
        <v>15.850203771943974</v>
      </c>
    </row>
    <row r="578" spans="1:4">
      <c r="A578">
        <f t="shared" si="30"/>
        <v>566</v>
      </c>
      <c r="B578">
        <v>0.62803362199763013</v>
      </c>
      <c r="C578">
        <f t="shared" si="31"/>
        <v>9.041245390301107</v>
      </c>
      <c r="D578">
        <f t="shared" si="32"/>
        <v>15.575916318541275</v>
      </c>
    </row>
    <row r="579" spans="1:4">
      <c r="A579">
        <f t="shared" si="30"/>
        <v>567</v>
      </c>
      <c r="B579">
        <v>0.95826264918351423</v>
      </c>
      <c r="C579">
        <f t="shared" si="31"/>
        <v>9.213324033625419</v>
      </c>
      <c r="D579">
        <f t="shared" si="32"/>
        <v>14.999522279186797</v>
      </c>
    </row>
    <row r="580" spans="1:4">
      <c r="A580">
        <f t="shared" si="30"/>
        <v>568</v>
      </c>
      <c r="B580">
        <v>0.55673131352702132</v>
      </c>
      <c r="C580">
        <f t="shared" si="31"/>
        <v>9.0175316591808272</v>
      </c>
      <c r="D580">
        <f t="shared" si="32"/>
        <v>15.657945141791179</v>
      </c>
    </row>
    <row r="581" spans="1:4">
      <c r="A581">
        <f t="shared" si="30"/>
        <v>569</v>
      </c>
      <c r="B581">
        <v>0.53795770472546778</v>
      </c>
      <c r="C581">
        <f t="shared" si="31"/>
        <v>9.0116120440285066</v>
      </c>
      <c r="D581">
        <f t="shared" si="32"/>
        <v>15.678522914555376</v>
      </c>
    </row>
    <row r="582" spans="1:4">
      <c r="A582">
        <f t="shared" si="30"/>
        <v>570</v>
      </c>
      <c r="B582">
        <v>0.31256784694198725</v>
      </c>
      <c r="C582">
        <f t="shared" si="31"/>
        <v>8.9371965692196191</v>
      </c>
      <c r="D582">
        <f t="shared" si="32"/>
        <v>15.940704031106046</v>
      </c>
    </row>
    <row r="583" spans="1:4">
      <c r="A583">
        <f t="shared" si="30"/>
        <v>571</v>
      </c>
      <c r="B583">
        <v>0.89635429447348791</v>
      </c>
      <c r="C583">
        <f t="shared" si="31"/>
        <v>9.1634122004175627</v>
      </c>
      <c r="D583">
        <f t="shared" si="32"/>
        <v>15.163367917470991</v>
      </c>
    </row>
    <row r="584" spans="1:4">
      <c r="A584">
        <f t="shared" si="30"/>
        <v>572</v>
      </c>
      <c r="B584">
        <v>5.4875431418097698E-2</v>
      </c>
      <c r="C584">
        <f t="shared" si="31"/>
        <v>8.799386003316652</v>
      </c>
      <c r="D584">
        <f t="shared" si="32"/>
        <v>16.44392093444268</v>
      </c>
    </row>
    <row r="585" spans="1:4">
      <c r="A585">
        <f t="shared" si="30"/>
        <v>573</v>
      </c>
      <c r="B585">
        <v>0.90987737528743651</v>
      </c>
      <c r="C585">
        <f t="shared" si="31"/>
        <v>9.1726341001356264</v>
      </c>
      <c r="D585">
        <f t="shared" si="32"/>
        <v>15.132893625409279</v>
      </c>
    </row>
    <row r="586" spans="1:4">
      <c r="A586">
        <f t="shared" si="30"/>
        <v>574</v>
      </c>
      <c r="B586">
        <v>0.78284859778385685</v>
      </c>
      <c r="C586">
        <f t="shared" si="31"/>
        <v>9.1022950369896964</v>
      </c>
      <c r="D586">
        <f t="shared" si="32"/>
        <v>15.367679758833955</v>
      </c>
    </row>
    <row r="587" spans="1:4">
      <c r="A587">
        <f t="shared" si="30"/>
        <v>575</v>
      </c>
      <c r="B587">
        <v>0.6174313877693165</v>
      </c>
      <c r="C587">
        <f t="shared" si="31"/>
        <v>9.0375836319862586</v>
      </c>
      <c r="D587">
        <f t="shared" si="32"/>
        <v>15.588540665468473</v>
      </c>
    </row>
    <row r="588" spans="1:4">
      <c r="A588">
        <f t="shared" si="30"/>
        <v>576</v>
      </c>
      <c r="B588">
        <v>0.90046247469326968</v>
      </c>
      <c r="C588">
        <f t="shared" si="31"/>
        <v>9.1661465183298869</v>
      </c>
      <c r="D588">
        <f t="shared" si="32"/>
        <v>15.154322614885132</v>
      </c>
    </row>
    <row r="589" spans="1:4">
      <c r="A589">
        <f t="shared" si="30"/>
        <v>577</v>
      </c>
      <c r="B589">
        <v>0.65559864606377083</v>
      </c>
      <c r="C589">
        <f t="shared" si="31"/>
        <v>9.0510175835354616</v>
      </c>
      <c r="D589">
        <f t="shared" si="32"/>
        <v>15.542300497285975</v>
      </c>
    </row>
    <row r="590" spans="1:4">
      <c r="A590">
        <f t="shared" ref="A590:A653" si="33">A589+1</f>
        <v>578</v>
      </c>
      <c r="B590">
        <v>2.0832978751628817E-2</v>
      </c>
      <c r="C590">
        <f t="shared" ref="C590:C653" si="34">IF(B590&lt;0.5,$B$8+$B$9*(-1+SQRT(2*B590)),$B$8+$B$9*(1-SQRT(2*(1-B590))))</f>
        <v>8.7612367224408132</v>
      </c>
      <c r="D590">
        <f t="shared" ref="D590:D653" si="35">$B$5/(PI()*C590^2/4)</f>
        <v>16.587437098751884</v>
      </c>
    </row>
    <row r="591" spans="1:4">
      <c r="A591">
        <f t="shared" si="33"/>
        <v>579</v>
      </c>
      <c r="B591">
        <v>0.27751650668008843</v>
      </c>
      <c r="C591">
        <f t="shared" si="34"/>
        <v>8.9235016134224008</v>
      </c>
      <c r="D591">
        <f t="shared" si="35"/>
        <v>15.989670180340598</v>
      </c>
    </row>
    <row r="592" spans="1:4">
      <c r="A592">
        <f t="shared" si="33"/>
        <v>580</v>
      </c>
      <c r="B592">
        <v>0.97203283130439466</v>
      </c>
      <c r="C592">
        <f t="shared" si="34"/>
        <v>9.2290486760855792</v>
      </c>
      <c r="D592">
        <f t="shared" si="35"/>
        <v>14.94845283534247</v>
      </c>
    </row>
    <row r="593" spans="1:4">
      <c r="A593">
        <f t="shared" si="33"/>
        <v>581</v>
      </c>
      <c r="B593">
        <v>0.20389281332832443</v>
      </c>
      <c r="C593">
        <f t="shared" si="34"/>
        <v>8.891574284284447</v>
      </c>
      <c r="D593">
        <f t="shared" si="35"/>
        <v>16.104705830051348</v>
      </c>
    </row>
    <row r="594" spans="1:4">
      <c r="A594">
        <f t="shared" si="33"/>
        <v>582</v>
      </c>
      <c r="B594">
        <v>0.97056707472870607</v>
      </c>
      <c r="C594">
        <f t="shared" si="34"/>
        <v>9.2272131430213324</v>
      </c>
      <c r="D594">
        <f t="shared" si="35"/>
        <v>14.954400700232441</v>
      </c>
    </row>
    <row r="595" spans="1:4">
      <c r="A595">
        <f t="shared" si="33"/>
        <v>583</v>
      </c>
      <c r="B595">
        <v>0.30893405432522481</v>
      </c>
      <c r="C595">
        <f t="shared" si="34"/>
        <v>8.9358137607913086</v>
      </c>
      <c r="D595">
        <f t="shared" si="35"/>
        <v>15.945638029517209</v>
      </c>
    </row>
    <row r="596" spans="1:4">
      <c r="A596">
        <f t="shared" si="33"/>
        <v>584</v>
      </c>
      <c r="B596">
        <v>0.48389334288266372</v>
      </c>
      <c r="C596">
        <f t="shared" si="34"/>
        <v>8.9951284495247439</v>
      </c>
      <c r="D596">
        <f t="shared" si="35"/>
        <v>15.736037425904613</v>
      </c>
    </row>
    <row r="597" spans="1:4">
      <c r="A597">
        <f t="shared" si="33"/>
        <v>585</v>
      </c>
      <c r="B597">
        <v>0.50271717872881183</v>
      </c>
      <c r="C597">
        <f t="shared" si="34"/>
        <v>9.0008162640971037</v>
      </c>
      <c r="D597">
        <f t="shared" si="35"/>
        <v>15.716155810574115</v>
      </c>
    </row>
    <row r="598" spans="1:4">
      <c r="A598">
        <f t="shared" si="33"/>
        <v>586</v>
      </c>
      <c r="B598">
        <v>0.29079895371152897</v>
      </c>
      <c r="C598">
        <f t="shared" si="34"/>
        <v>8.9287876999929736</v>
      </c>
      <c r="D598">
        <f t="shared" si="35"/>
        <v>15.970743140355305</v>
      </c>
    </row>
    <row r="599" spans="1:4">
      <c r="A599">
        <f t="shared" si="33"/>
        <v>587</v>
      </c>
      <c r="B599">
        <v>0.44576006467574381</v>
      </c>
      <c r="C599">
        <f t="shared" si="34"/>
        <v>8.9832610309266592</v>
      </c>
      <c r="D599">
        <f t="shared" si="35"/>
        <v>15.77764135879926</v>
      </c>
    </row>
    <row r="600" spans="1:4">
      <c r="A600">
        <f t="shared" si="33"/>
        <v>588</v>
      </c>
      <c r="B600">
        <v>0.73848807460680743</v>
      </c>
      <c r="C600">
        <f t="shared" si="34"/>
        <v>9.0830388362614762</v>
      </c>
      <c r="D600">
        <f t="shared" si="35"/>
        <v>15.432908326628784</v>
      </c>
    </row>
    <row r="601" spans="1:4">
      <c r="A601">
        <f t="shared" si="33"/>
        <v>589</v>
      </c>
      <c r="B601">
        <v>0.76387079319440643</v>
      </c>
      <c r="C601">
        <f t="shared" si="34"/>
        <v>9.0938368189394456</v>
      </c>
      <c r="D601">
        <f t="shared" si="35"/>
        <v>15.396280147841487</v>
      </c>
    </row>
    <row r="602" spans="1:4">
      <c r="A602">
        <f t="shared" si="33"/>
        <v>590</v>
      </c>
      <c r="B602">
        <v>0.84495862278417322</v>
      </c>
      <c r="C602">
        <f t="shared" si="34"/>
        <v>9.1329447759007554</v>
      </c>
      <c r="D602">
        <f t="shared" si="35"/>
        <v>15.264706395707879</v>
      </c>
    </row>
    <row r="603" spans="1:4">
      <c r="A603">
        <f t="shared" si="33"/>
        <v>591</v>
      </c>
      <c r="B603">
        <v>0.69520977645112003</v>
      </c>
      <c r="C603">
        <f t="shared" si="34"/>
        <v>9.0657731009495315</v>
      </c>
      <c r="D603">
        <f t="shared" si="35"/>
        <v>15.491748150630036</v>
      </c>
    </row>
    <row r="604" spans="1:4">
      <c r="A604">
        <f t="shared" si="33"/>
        <v>592</v>
      </c>
      <c r="B604">
        <v>0.50232603324762226</v>
      </c>
      <c r="C604">
        <f t="shared" si="34"/>
        <v>9.00069862343212</v>
      </c>
      <c r="D604">
        <f t="shared" si="35"/>
        <v>15.716566638928748</v>
      </c>
    </row>
    <row r="605" spans="1:4">
      <c r="A605">
        <f t="shared" si="33"/>
        <v>593</v>
      </c>
      <c r="B605">
        <v>0.38545489751785578</v>
      </c>
      <c r="C605">
        <f t="shared" si="34"/>
        <v>8.9634044068598975</v>
      </c>
      <c r="D605">
        <f t="shared" si="35"/>
        <v>15.847623186065288</v>
      </c>
    </row>
    <row r="606" spans="1:4">
      <c r="A606">
        <f t="shared" si="33"/>
        <v>594</v>
      </c>
      <c r="B606">
        <v>0.80530450607310144</v>
      </c>
      <c r="C606">
        <f t="shared" si="34"/>
        <v>9.1127963971851997</v>
      </c>
      <c r="D606">
        <f t="shared" si="35"/>
        <v>15.332281501823122</v>
      </c>
    </row>
    <row r="607" spans="1:4">
      <c r="A607">
        <f t="shared" si="33"/>
        <v>595</v>
      </c>
      <c r="B607">
        <v>0.51420207548258512</v>
      </c>
      <c r="C607">
        <f t="shared" si="34"/>
        <v>9.0042913149514625</v>
      </c>
      <c r="D607">
        <f t="shared" si="35"/>
        <v>15.704027393130396</v>
      </c>
    </row>
    <row r="608" spans="1:4">
      <c r="A608">
        <f t="shared" si="33"/>
        <v>596</v>
      </c>
      <c r="B608">
        <v>0.98298651674182458</v>
      </c>
      <c r="C608">
        <f t="shared" si="34"/>
        <v>9.2446608006339854</v>
      </c>
      <c r="D608">
        <f t="shared" si="35"/>
        <v>14.898006409641255</v>
      </c>
    </row>
    <row r="609" spans="1:4">
      <c r="A609">
        <f t="shared" si="33"/>
        <v>597</v>
      </c>
      <c r="B609">
        <v>6.5163226981693967E-2</v>
      </c>
      <c r="C609">
        <f t="shared" si="34"/>
        <v>8.8083022661660646</v>
      </c>
      <c r="D609">
        <f t="shared" si="35"/>
        <v>16.410646846154084</v>
      </c>
    </row>
    <row r="610" spans="1:4">
      <c r="A610">
        <f t="shared" si="33"/>
        <v>598</v>
      </c>
      <c r="B610">
        <v>0.88297326715718749</v>
      </c>
      <c r="C610">
        <f t="shared" si="34"/>
        <v>9.15486278247222</v>
      </c>
      <c r="D610">
        <f t="shared" si="35"/>
        <v>15.191702258494686</v>
      </c>
    </row>
    <row r="611" spans="1:4">
      <c r="A611">
        <f t="shared" si="33"/>
        <v>599</v>
      </c>
      <c r="B611">
        <v>0.25457131036683922</v>
      </c>
      <c r="C611">
        <f t="shared" si="34"/>
        <v>8.9140626914388186</v>
      </c>
      <c r="D611">
        <f t="shared" si="35"/>
        <v>16.023550389726697</v>
      </c>
    </row>
    <row r="612" spans="1:4">
      <c r="A612">
        <f t="shared" si="33"/>
        <v>600</v>
      </c>
      <c r="B612">
        <v>0.1048963102768532</v>
      </c>
      <c r="C612">
        <f t="shared" si="34"/>
        <v>8.8374093732240766</v>
      </c>
      <c r="D612">
        <f t="shared" si="35"/>
        <v>16.302723854797726</v>
      </c>
    </row>
    <row r="613" spans="1:4">
      <c r="A613">
        <f t="shared" si="33"/>
        <v>601</v>
      </c>
      <c r="B613">
        <v>0.64798625036523472</v>
      </c>
      <c r="C613">
        <f t="shared" si="34"/>
        <v>9.0482809603262844</v>
      </c>
      <c r="D613">
        <f t="shared" si="35"/>
        <v>15.551703355685012</v>
      </c>
    </row>
    <row r="614" spans="1:4">
      <c r="A614">
        <f t="shared" si="33"/>
        <v>602</v>
      </c>
      <c r="B614">
        <v>0.11693743688673486</v>
      </c>
      <c r="C614">
        <f t="shared" si="34"/>
        <v>8.8450818342853861</v>
      </c>
      <c r="D614">
        <f t="shared" si="35"/>
        <v>16.274453282164057</v>
      </c>
    </row>
    <row r="615" spans="1:4">
      <c r="A615">
        <f t="shared" si="33"/>
        <v>603</v>
      </c>
      <c r="B615">
        <v>0.63187635121514152</v>
      </c>
      <c r="C615">
        <f t="shared" si="34"/>
        <v>9.0425854378997279</v>
      </c>
      <c r="D615">
        <f t="shared" si="35"/>
        <v>15.571300177985968</v>
      </c>
    </row>
    <row r="616" spans="1:4">
      <c r="A616">
        <f t="shared" si="33"/>
        <v>604</v>
      </c>
      <c r="B616">
        <v>0.41247795254498953</v>
      </c>
      <c r="C616">
        <f t="shared" si="34"/>
        <v>8.9724812497367452</v>
      </c>
      <c r="D616">
        <f t="shared" si="35"/>
        <v>15.815575501177115</v>
      </c>
    </row>
    <row r="617" spans="1:4">
      <c r="A617">
        <f t="shared" si="33"/>
        <v>605</v>
      </c>
      <c r="B617">
        <v>0.47439183985003108</v>
      </c>
      <c r="C617">
        <f t="shared" si="34"/>
        <v>8.9922165826454847</v>
      </c>
      <c r="D617">
        <f t="shared" si="35"/>
        <v>15.746230388831309</v>
      </c>
    </row>
    <row r="618" spans="1:4">
      <c r="A618">
        <f t="shared" si="33"/>
        <v>606</v>
      </c>
      <c r="B618">
        <v>0.7313942468748087</v>
      </c>
      <c r="C618">
        <f t="shared" si="34"/>
        <v>9.0801158587743664</v>
      </c>
      <c r="D618">
        <f t="shared" si="35"/>
        <v>15.442845932047408</v>
      </c>
    </row>
    <row r="619" spans="1:4">
      <c r="A619">
        <f t="shared" si="33"/>
        <v>607</v>
      </c>
      <c r="B619">
        <v>0.35985891645158263</v>
      </c>
      <c r="C619">
        <f t="shared" si="34"/>
        <v>8.9545085557722661</v>
      </c>
      <c r="D619">
        <f t="shared" si="35"/>
        <v>15.879126450008705</v>
      </c>
    </row>
    <row r="620" spans="1:4">
      <c r="A620">
        <f t="shared" si="33"/>
        <v>608</v>
      </c>
      <c r="B620">
        <v>0.54559177684020943</v>
      </c>
      <c r="C620">
        <f t="shared" si="34"/>
        <v>9.0140044053332957</v>
      </c>
      <c r="D620">
        <f t="shared" si="35"/>
        <v>15.670201704057893</v>
      </c>
    </row>
    <row r="621" spans="1:4">
      <c r="A621">
        <f t="shared" si="33"/>
        <v>609</v>
      </c>
      <c r="B621">
        <v>0.41045097806790903</v>
      </c>
      <c r="C621">
        <f t="shared" si="34"/>
        <v>8.9718109196706859</v>
      </c>
      <c r="D621">
        <f t="shared" si="35"/>
        <v>15.817938915189618</v>
      </c>
    </row>
    <row r="622" spans="1:4">
      <c r="A622">
        <f t="shared" si="33"/>
        <v>610</v>
      </c>
      <c r="B622">
        <v>0.60157227811437974</v>
      </c>
      <c r="C622">
        <f t="shared" si="34"/>
        <v>9.0321997200535229</v>
      </c>
      <c r="D622">
        <f t="shared" si="35"/>
        <v>15.607130233103922</v>
      </c>
    </row>
    <row r="623" spans="1:4">
      <c r="A623">
        <f t="shared" si="33"/>
        <v>611</v>
      </c>
      <c r="B623">
        <v>0.92434096838179469</v>
      </c>
      <c r="C623">
        <f t="shared" si="34"/>
        <v>9.1833011324336145</v>
      </c>
      <c r="D623">
        <f t="shared" si="35"/>
        <v>15.097758261606453</v>
      </c>
    </row>
    <row r="624" spans="1:4">
      <c r="A624">
        <f t="shared" si="33"/>
        <v>612</v>
      </c>
      <c r="B624">
        <v>6.5588345657318747E-2</v>
      </c>
      <c r="C624">
        <f t="shared" si="34"/>
        <v>8.8086549686775406</v>
      </c>
      <c r="D624">
        <f t="shared" si="35"/>
        <v>16.40933269308541</v>
      </c>
    </row>
    <row r="625" spans="1:4">
      <c r="A625">
        <f t="shared" si="33"/>
        <v>613</v>
      </c>
      <c r="B625">
        <v>0.19578699655555454</v>
      </c>
      <c r="C625">
        <f t="shared" si="34"/>
        <v>8.8877276201841369</v>
      </c>
      <c r="D625">
        <f t="shared" si="35"/>
        <v>16.118649281618055</v>
      </c>
    </row>
    <row r="626" spans="1:4">
      <c r="A626">
        <f t="shared" si="33"/>
        <v>614</v>
      </c>
      <c r="B626">
        <v>0.10560851562604778</v>
      </c>
      <c r="C626">
        <f t="shared" si="34"/>
        <v>8.8378750623306797</v>
      </c>
      <c r="D626">
        <f t="shared" si="35"/>
        <v>16.301005839814913</v>
      </c>
    </row>
    <row r="627" spans="1:4">
      <c r="A627">
        <f t="shared" si="33"/>
        <v>615</v>
      </c>
      <c r="B627">
        <v>0.70395323765004947</v>
      </c>
      <c r="C627">
        <f t="shared" si="34"/>
        <v>9.0691571590389017</v>
      </c>
      <c r="D627">
        <f t="shared" si="35"/>
        <v>15.480189150422717</v>
      </c>
    </row>
    <row r="628" spans="1:4">
      <c r="A628">
        <f t="shared" si="33"/>
        <v>616</v>
      </c>
      <c r="B628">
        <v>0.10446906614013685</v>
      </c>
      <c r="C628">
        <f t="shared" si="34"/>
        <v>8.8371292525511045</v>
      </c>
      <c r="D628">
        <f t="shared" si="35"/>
        <v>16.303757403640436</v>
      </c>
    </row>
    <row r="629" spans="1:4">
      <c r="A629">
        <f t="shared" si="33"/>
        <v>617</v>
      </c>
      <c r="B629">
        <v>0.60939352190253193</v>
      </c>
      <c r="C629">
        <f t="shared" si="34"/>
        <v>9.0348412436717496</v>
      </c>
      <c r="D629">
        <f t="shared" si="35"/>
        <v>15.598005429405749</v>
      </c>
    </row>
    <row r="630" spans="1:4">
      <c r="A630">
        <f t="shared" si="33"/>
        <v>618</v>
      </c>
      <c r="B630">
        <v>0.2347721483690437</v>
      </c>
      <c r="C630">
        <f t="shared" si="34"/>
        <v>8.9055699071032226</v>
      </c>
      <c r="D630">
        <f t="shared" si="35"/>
        <v>16.054126635288785</v>
      </c>
    </row>
    <row r="631" spans="1:4">
      <c r="A631">
        <f t="shared" si="33"/>
        <v>619</v>
      </c>
      <c r="B631">
        <v>0.37782131574030231</v>
      </c>
      <c r="C631">
        <f t="shared" si="34"/>
        <v>8.9607831222170145</v>
      </c>
      <c r="D631">
        <f t="shared" si="35"/>
        <v>15.856896305769231</v>
      </c>
    </row>
    <row r="632" spans="1:4">
      <c r="A632">
        <f t="shared" si="33"/>
        <v>620</v>
      </c>
      <c r="B632">
        <v>0.86110472398593108</v>
      </c>
      <c r="C632">
        <f t="shared" si="34"/>
        <v>9.1418824814179889</v>
      </c>
      <c r="D632">
        <f t="shared" si="35"/>
        <v>15.234873424507496</v>
      </c>
    </row>
    <row r="633" spans="1:4">
      <c r="A633">
        <f t="shared" si="33"/>
        <v>621</v>
      </c>
      <c r="B633">
        <v>0.54989312621701192</v>
      </c>
      <c r="C633">
        <f t="shared" si="34"/>
        <v>9.0153612161336092</v>
      </c>
      <c r="D633">
        <f t="shared" si="35"/>
        <v>15.665485331972752</v>
      </c>
    </row>
    <row r="634" spans="1:4">
      <c r="A634">
        <f t="shared" si="33"/>
        <v>622</v>
      </c>
      <c r="B634">
        <v>0.1711281585309159</v>
      </c>
      <c r="C634">
        <f t="shared" si="34"/>
        <v>8.8755080298321563</v>
      </c>
      <c r="D634">
        <f t="shared" si="35"/>
        <v>16.163063387896962</v>
      </c>
    </row>
    <row r="635" spans="1:4">
      <c r="A635">
        <f t="shared" si="33"/>
        <v>623</v>
      </c>
      <c r="B635">
        <v>0.84582114667885766</v>
      </c>
      <c r="C635">
        <f t="shared" si="34"/>
        <v>9.133410103554251</v>
      </c>
      <c r="D635">
        <f t="shared" si="35"/>
        <v>15.263151027234485</v>
      </c>
    </row>
    <row r="636" spans="1:4">
      <c r="A636">
        <f t="shared" si="33"/>
        <v>624</v>
      </c>
      <c r="B636">
        <v>2.9504791129167707E-2</v>
      </c>
      <c r="C636">
        <f t="shared" si="34"/>
        <v>8.7728756639986916</v>
      </c>
      <c r="D636">
        <f t="shared" si="35"/>
        <v>16.543453312307339</v>
      </c>
    </row>
    <row r="637" spans="1:4">
      <c r="A637">
        <f t="shared" si="33"/>
        <v>625</v>
      </c>
      <c r="B637">
        <v>0.86051120657554847</v>
      </c>
      <c r="C637">
        <f t="shared" si="34"/>
        <v>9.1415450132801084</v>
      </c>
      <c r="D637">
        <f t="shared" si="35"/>
        <v>15.235998262651478</v>
      </c>
    </row>
    <row r="638" spans="1:4">
      <c r="A638">
        <f t="shared" si="33"/>
        <v>626</v>
      </c>
      <c r="B638">
        <v>0.30171123324592397</v>
      </c>
      <c r="C638">
        <f t="shared" si="34"/>
        <v>8.9330408161337118</v>
      </c>
      <c r="D638">
        <f t="shared" si="35"/>
        <v>15.955539077860276</v>
      </c>
    </row>
    <row r="639" spans="1:4">
      <c r="A639">
        <f t="shared" si="33"/>
        <v>627</v>
      </c>
      <c r="B639">
        <v>0.45552878529527718</v>
      </c>
      <c r="C639">
        <f t="shared" si="34"/>
        <v>8.9863480074195561</v>
      </c>
      <c r="D639">
        <f t="shared" si="35"/>
        <v>15.766803398288813</v>
      </c>
    </row>
    <row r="640" spans="1:4">
      <c r="A640">
        <f t="shared" si="33"/>
        <v>628</v>
      </c>
      <c r="B640">
        <v>0.65342725483603914</v>
      </c>
      <c r="C640">
        <f t="shared" si="34"/>
        <v>9.0502339211792098</v>
      </c>
      <c r="D640">
        <f t="shared" si="35"/>
        <v>15.544992238354009</v>
      </c>
    </row>
    <row r="641" spans="1:4">
      <c r="A641">
        <f t="shared" si="33"/>
        <v>629</v>
      </c>
      <c r="B641">
        <v>0.23978970004358313</v>
      </c>
      <c r="C641">
        <f t="shared" si="34"/>
        <v>8.9077550143987985</v>
      </c>
      <c r="D641">
        <f t="shared" si="35"/>
        <v>16.046251320678405</v>
      </c>
    </row>
    <row r="642" spans="1:4">
      <c r="A642">
        <f t="shared" si="33"/>
        <v>630</v>
      </c>
      <c r="B642">
        <v>0.24043993858825474</v>
      </c>
      <c r="C642">
        <f t="shared" si="34"/>
        <v>8.9080365086851003</v>
      </c>
      <c r="D642">
        <f t="shared" si="35"/>
        <v>16.045237212419782</v>
      </c>
    </row>
    <row r="643" spans="1:4">
      <c r="A643">
        <f t="shared" si="33"/>
        <v>631</v>
      </c>
      <c r="B643">
        <v>0.53531727071186141</v>
      </c>
      <c r="C643">
        <f t="shared" si="34"/>
        <v>9.0107891923321937</v>
      </c>
      <c r="D643">
        <f t="shared" si="35"/>
        <v>15.681386523492399</v>
      </c>
    </row>
    <row r="644" spans="1:4">
      <c r="A644">
        <f t="shared" si="33"/>
        <v>632</v>
      </c>
      <c r="B644">
        <v>0.17323771566878099</v>
      </c>
      <c r="C644">
        <f t="shared" si="34"/>
        <v>8.8765864910472505</v>
      </c>
      <c r="D644">
        <f t="shared" si="35"/>
        <v>16.159136162472159</v>
      </c>
    </row>
    <row r="645" spans="1:4">
      <c r="A645">
        <f t="shared" si="33"/>
        <v>633</v>
      </c>
      <c r="B645">
        <v>3.7532360281624655E-3</v>
      </c>
      <c r="C645">
        <f t="shared" si="34"/>
        <v>8.725991969626584</v>
      </c>
      <c r="D645">
        <f t="shared" si="35"/>
        <v>16.721702813991023</v>
      </c>
    </row>
    <row r="646" spans="1:4">
      <c r="A646">
        <f t="shared" si="33"/>
        <v>634</v>
      </c>
      <c r="B646">
        <v>0.85351258607146985</v>
      </c>
      <c r="C646">
        <f t="shared" si="34"/>
        <v>9.137618552453997</v>
      </c>
      <c r="D646">
        <f t="shared" si="35"/>
        <v>15.249094979954098</v>
      </c>
    </row>
    <row r="647" spans="1:4">
      <c r="A647">
        <f t="shared" si="33"/>
        <v>635</v>
      </c>
      <c r="B647">
        <v>0.22819950545710044</v>
      </c>
      <c r="C647">
        <f t="shared" si="34"/>
        <v>8.9026719294383856</v>
      </c>
      <c r="D647">
        <f t="shared" si="35"/>
        <v>16.064580142519311</v>
      </c>
    </row>
    <row r="648" spans="1:4">
      <c r="A648">
        <f t="shared" si="33"/>
        <v>636</v>
      </c>
      <c r="B648">
        <v>0.71851561324925584</v>
      </c>
      <c r="C648">
        <f t="shared" si="34"/>
        <v>9.0749062648247758</v>
      </c>
      <c r="D648">
        <f t="shared" si="35"/>
        <v>15.46058144279713</v>
      </c>
    </row>
    <row r="649" spans="1:4">
      <c r="A649">
        <f t="shared" si="33"/>
        <v>637</v>
      </c>
      <c r="B649">
        <v>0.73813065629102592</v>
      </c>
      <c r="C649">
        <f t="shared" si="34"/>
        <v>9.0828906223406847</v>
      </c>
      <c r="D649">
        <f t="shared" si="35"/>
        <v>15.433411996795032</v>
      </c>
    </row>
    <row r="650" spans="1:4">
      <c r="A650">
        <f t="shared" si="33"/>
        <v>638</v>
      </c>
      <c r="B650">
        <v>0.88526701143513109</v>
      </c>
      <c r="C650">
        <f t="shared" si="34"/>
        <v>9.156292178564712</v>
      </c>
      <c r="D650">
        <f t="shared" si="35"/>
        <v>15.186959451154493</v>
      </c>
    </row>
    <row r="651" spans="1:4">
      <c r="A651">
        <f t="shared" si="33"/>
        <v>639</v>
      </c>
      <c r="B651">
        <v>0.67307713513393708</v>
      </c>
      <c r="C651">
        <f t="shared" si="34"/>
        <v>9.0574178166561037</v>
      </c>
      <c r="D651">
        <f t="shared" si="35"/>
        <v>15.520342980761294</v>
      </c>
    </row>
    <row r="652" spans="1:4">
      <c r="A652">
        <f t="shared" si="33"/>
        <v>640</v>
      </c>
      <c r="B652">
        <v>0.90898022352644436</v>
      </c>
      <c r="C652">
        <f t="shared" si="34"/>
        <v>9.1720017196785832</v>
      </c>
      <c r="D652">
        <f t="shared" si="35"/>
        <v>15.134980427479656</v>
      </c>
    </row>
    <row r="653" spans="1:4">
      <c r="A653">
        <f t="shared" si="33"/>
        <v>641</v>
      </c>
      <c r="B653">
        <v>0.29688977421477691</v>
      </c>
      <c r="C653">
        <f t="shared" si="34"/>
        <v>8.9311712771056548</v>
      </c>
      <c r="D653">
        <f t="shared" si="35"/>
        <v>15.962219640613034</v>
      </c>
    </row>
    <row r="654" spans="1:4">
      <c r="A654">
        <f t="shared" ref="A654:A717" si="36">A653+1</f>
        <v>642</v>
      </c>
      <c r="B654">
        <v>0.68215186217985058</v>
      </c>
      <c r="C654">
        <f t="shared" ref="C654:C717" si="37">IF(B654&lt;0.5,$B$8+$B$9*(-1+SQRT(2*B654)),$B$8+$B$9*(1-SQRT(2*(1-B654))))</f>
        <v>9.0608083094929359</v>
      </c>
      <c r="D654">
        <f t="shared" ref="D654:D717" si="38">$B$5/(PI()*C654^2/4)</f>
        <v>15.508729940383482</v>
      </c>
    </row>
    <row r="655" spans="1:4">
      <c r="A655">
        <f t="shared" si="36"/>
        <v>643</v>
      </c>
      <c r="B655">
        <v>0.43289181358934492</v>
      </c>
      <c r="C655">
        <f t="shared" si="37"/>
        <v>8.9791424841296674</v>
      </c>
      <c r="D655">
        <f t="shared" si="38"/>
        <v>15.792118433220693</v>
      </c>
    </row>
    <row r="656" spans="1:4">
      <c r="A656">
        <f t="shared" si="36"/>
        <v>644</v>
      </c>
      <c r="B656">
        <v>0.32411097699230584</v>
      </c>
      <c r="C656">
        <f t="shared" si="37"/>
        <v>8.941536696712145</v>
      </c>
      <c r="D656">
        <f t="shared" si="38"/>
        <v>15.925232887967393</v>
      </c>
    </row>
    <row r="657" spans="1:4">
      <c r="A657">
        <f t="shared" si="36"/>
        <v>645</v>
      </c>
      <c r="B657">
        <v>0.29931935008093902</v>
      </c>
      <c r="C657">
        <f t="shared" si="37"/>
        <v>8.9321152364981007</v>
      </c>
      <c r="D657">
        <f t="shared" si="38"/>
        <v>15.95884599605804</v>
      </c>
    </row>
    <row r="658" spans="1:4">
      <c r="A658">
        <f t="shared" si="36"/>
        <v>646</v>
      </c>
      <c r="B658">
        <v>0.60572366116807719</v>
      </c>
      <c r="C658">
        <f t="shared" si="37"/>
        <v>9.0335985341824365</v>
      </c>
      <c r="D658">
        <f t="shared" si="38"/>
        <v>15.602297212476758</v>
      </c>
    </row>
    <row r="659" spans="1:4">
      <c r="A659">
        <f t="shared" si="36"/>
        <v>647</v>
      </c>
      <c r="B659">
        <v>0.91775594656566728</v>
      </c>
      <c r="C659">
        <f t="shared" si="37"/>
        <v>9.1783285998347193</v>
      </c>
      <c r="D659">
        <f t="shared" si="38"/>
        <v>15.114121683489344</v>
      </c>
    </row>
    <row r="660" spans="1:4">
      <c r="A660">
        <f t="shared" si="36"/>
        <v>648</v>
      </c>
      <c r="B660">
        <v>6.6158151814832422E-4</v>
      </c>
      <c r="C660">
        <f t="shared" si="37"/>
        <v>8.7109125924173263</v>
      </c>
      <c r="D660">
        <f t="shared" si="38"/>
        <v>16.779646482082693</v>
      </c>
    </row>
    <row r="661" spans="1:4">
      <c r="A661">
        <f t="shared" si="36"/>
        <v>649</v>
      </c>
      <c r="B661">
        <v>0.57884497951500968</v>
      </c>
      <c r="C661">
        <f t="shared" si="37"/>
        <v>9.0246676486729207</v>
      </c>
      <c r="D661">
        <f t="shared" si="38"/>
        <v>15.633192816099326</v>
      </c>
    </row>
    <row r="662" spans="1:4">
      <c r="A662">
        <f t="shared" si="36"/>
        <v>650</v>
      </c>
      <c r="B662">
        <v>0.64656687017103653</v>
      </c>
      <c r="C662">
        <f t="shared" si="37"/>
        <v>9.0477739835599564</v>
      </c>
      <c r="D662">
        <f t="shared" si="38"/>
        <v>15.553446231487545</v>
      </c>
    </row>
    <row r="663" spans="1:4">
      <c r="A663">
        <f t="shared" si="36"/>
        <v>651</v>
      </c>
      <c r="B663">
        <v>0.73925313831295392</v>
      </c>
      <c r="C663">
        <f t="shared" si="37"/>
        <v>9.0833564330434236</v>
      </c>
      <c r="D663">
        <f t="shared" si="38"/>
        <v>15.431829131648813</v>
      </c>
    </row>
    <row r="664" spans="1:4">
      <c r="A664">
        <f t="shared" si="36"/>
        <v>652</v>
      </c>
      <c r="B664">
        <v>0.1310574216274194</v>
      </c>
      <c r="C664">
        <f t="shared" si="37"/>
        <v>8.8535914577472834</v>
      </c>
      <c r="D664">
        <f t="shared" si="38"/>
        <v>16.243183957029743</v>
      </c>
    </row>
    <row r="665" spans="1:4">
      <c r="A665">
        <f t="shared" si="36"/>
        <v>653</v>
      </c>
      <c r="B665">
        <v>0.58074149913876472</v>
      </c>
      <c r="C665">
        <f t="shared" si="37"/>
        <v>9.0252882780895174</v>
      </c>
      <c r="D665">
        <f t="shared" si="38"/>
        <v>15.631042838072768</v>
      </c>
    </row>
    <row r="666" spans="1:4">
      <c r="A666">
        <f t="shared" si="36"/>
        <v>654</v>
      </c>
      <c r="B666">
        <v>0.72673872869411227</v>
      </c>
      <c r="C666">
        <f t="shared" si="37"/>
        <v>9.0782185110631186</v>
      </c>
      <c r="D666">
        <f t="shared" si="38"/>
        <v>15.449301716350361</v>
      </c>
    </row>
    <row r="667" spans="1:4">
      <c r="A667">
        <f t="shared" si="36"/>
        <v>655</v>
      </c>
      <c r="B667">
        <v>0.53745987604376833</v>
      </c>
      <c r="C667">
        <f t="shared" si="37"/>
        <v>9.0114567236754226</v>
      </c>
      <c r="D667">
        <f t="shared" si="38"/>
        <v>15.67906338537512</v>
      </c>
    </row>
    <row r="668" spans="1:4">
      <c r="A668">
        <f t="shared" si="36"/>
        <v>656</v>
      </c>
      <c r="B668">
        <v>8.6317057869029767E-2</v>
      </c>
      <c r="C668">
        <f t="shared" si="37"/>
        <v>8.8246477854453307</v>
      </c>
      <c r="D668">
        <f t="shared" si="38"/>
        <v>16.349909664193667</v>
      </c>
    </row>
    <row r="669" spans="1:4">
      <c r="A669">
        <f t="shared" si="36"/>
        <v>657</v>
      </c>
      <c r="B669">
        <v>0.2061290024833804</v>
      </c>
      <c r="C669">
        <f t="shared" si="37"/>
        <v>8.8926219625250678</v>
      </c>
      <c r="D669">
        <f t="shared" si="38"/>
        <v>16.100911323543187</v>
      </c>
    </row>
    <row r="670" spans="1:4">
      <c r="A670">
        <f t="shared" si="36"/>
        <v>658</v>
      </c>
      <c r="B670">
        <v>0.36200875468327975</v>
      </c>
      <c r="C670">
        <f t="shared" si="37"/>
        <v>8.9552676553012347</v>
      </c>
      <c r="D670">
        <f t="shared" si="38"/>
        <v>15.876434553574875</v>
      </c>
    </row>
    <row r="671" spans="1:4">
      <c r="A671">
        <f t="shared" si="36"/>
        <v>659</v>
      </c>
      <c r="B671">
        <v>8.542841826281844E-3</v>
      </c>
      <c r="C671">
        <f t="shared" si="37"/>
        <v>8.7392136650764858</v>
      </c>
      <c r="D671">
        <f t="shared" si="38"/>
        <v>16.671144027870138</v>
      </c>
    </row>
    <row r="672" spans="1:4">
      <c r="A672">
        <f t="shared" si="36"/>
        <v>660</v>
      </c>
      <c r="B672">
        <v>0.58431316033337399</v>
      </c>
      <c r="C672">
        <f t="shared" si="37"/>
        <v>9.0264609147854866</v>
      </c>
      <c r="D672">
        <f t="shared" si="38"/>
        <v>15.626981812606196</v>
      </c>
    </row>
    <row r="673" spans="1:4">
      <c r="A673">
        <f t="shared" si="36"/>
        <v>661</v>
      </c>
      <c r="B673">
        <v>0.47609465003697693</v>
      </c>
      <c r="C673">
        <f t="shared" si="37"/>
        <v>8.9927405626261177</v>
      </c>
      <c r="D673">
        <f t="shared" si="38"/>
        <v>15.744395471196427</v>
      </c>
    </row>
    <row r="674" spans="1:4">
      <c r="A674">
        <f t="shared" si="36"/>
        <v>662</v>
      </c>
      <c r="B674">
        <v>6.1064152883740341E-2</v>
      </c>
      <c r="C674">
        <f t="shared" si="37"/>
        <v>8.8048405814514261</v>
      </c>
      <c r="D674">
        <f t="shared" si="38"/>
        <v>16.423553304174735</v>
      </c>
    </row>
    <row r="675" spans="1:4">
      <c r="A675">
        <f t="shared" si="36"/>
        <v>663</v>
      </c>
      <c r="B675">
        <v>0.71602390301282703</v>
      </c>
      <c r="C675">
        <f t="shared" si="37"/>
        <v>9.0739121908246911</v>
      </c>
      <c r="D675">
        <f t="shared" si="38"/>
        <v>15.463969133480692</v>
      </c>
    </row>
    <row r="676" spans="1:4">
      <c r="A676">
        <f t="shared" si="36"/>
        <v>664</v>
      </c>
      <c r="B676">
        <v>0.36273632874938944</v>
      </c>
      <c r="C676">
        <f t="shared" si="37"/>
        <v>8.9555240481342029</v>
      </c>
      <c r="D676">
        <f t="shared" si="38"/>
        <v>15.875525495491637</v>
      </c>
    </row>
    <row r="677" spans="1:4">
      <c r="A677">
        <f t="shared" si="36"/>
        <v>665</v>
      </c>
      <c r="B677">
        <v>0.92256811521523829</v>
      </c>
      <c r="C677">
        <f t="shared" si="37"/>
        <v>9.181941797145404</v>
      </c>
      <c r="D677">
        <f t="shared" si="38"/>
        <v>15.102228870369377</v>
      </c>
    </row>
    <row r="678" spans="1:4">
      <c r="A678">
        <f t="shared" si="36"/>
        <v>666</v>
      </c>
      <c r="B678">
        <v>5.2741017728762607E-2</v>
      </c>
      <c r="C678">
        <f t="shared" si="37"/>
        <v>8.7974339940225033</v>
      </c>
      <c r="D678">
        <f t="shared" si="38"/>
        <v>16.451219027866184</v>
      </c>
    </row>
    <row r="679" spans="1:4">
      <c r="A679">
        <f t="shared" si="36"/>
        <v>667</v>
      </c>
      <c r="B679">
        <v>0.51557272893331252</v>
      </c>
      <c r="C679">
        <f t="shared" si="37"/>
        <v>9.0047087729173043</v>
      </c>
      <c r="D679">
        <f t="shared" si="38"/>
        <v>15.702571350623366</v>
      </c>
    </row>
    <row r="680" spans="1:4">
      <c r="A680">
        <f t="shared" si="36"/>
        <v>668</v>
      </c>
      <c r="B680">
        <v>0.33938113360039868</v>
      </c>
      <c r="C680">
        <f t="shared" si="37"/>
        <v>8.947161089267853</v>
      </c>
      <c r="D680">
        <f t="shared" si="38"/>
        <v>15.905217241082971</v>
      </c>
    </row>
    <row r="681" spans="1:4">
      <c r="A681">
        <f t="shared" si="36"/>
        <v>669</v>
      </c>
      <c r="B681">
        <v>0.81426359384413183</v>
      </c>
      <c r="C681">
        <f t="shared" si="37"/>
        <v>9.1171542915240931</v>
      </c>
      <c r="D681">
        <f t="shared" si="38"/>
        <v>15.317627698262314</v>
      </c>
    </row>
    <row r="682" spans="1:4">
      <c r="A682">
        <f t="shared" si="36"/>
        <v>670</v>
      </c>
      <c r="B682">
        <v>0.82977172365865637</v>
      </c>
      <c r="C682">
        <f t="shared" si="37"/>
        <v>9.1249540353465921</v>
      </c>
      <c r="D682">
        <f t="shared" si="38"/>
        <v>15.291452769535052</v>
      </c>
    </row>
    <row r="683" spans="1:4">
      <c r="A683">
        <f t="shared" si="36"/>
        <v>671</v>
      </c>
      <c r="B683">
        <v>6.3422105764229464E-2</v>
      </c>
      <c r="C683">
        <f t="shared" si="37"/>
        <v>8.8068455850167027</v>
      </c>
      <c r="D683">
        <f t="shared" si="38"/>
        <v>16.41607604476286</v>
      </c>
    </row>
    <row r="684" spans="1:4">
      <c r="A684">
        <f t="shared" si="36"/>
        <v>672</v>
      </c>
      <c r="B684">
        <v>0.48191909443158565</v>
      </c>
      <c r="C684">
        <f t="shared" si="37"/>
        <v>8.9945257832477239</v>
      </c>
      <c r="D684">
        <f t="shared" si="38"/>
        <v>15.738146241207696</v>
      </c>
    </row>
    <row r="685" spans="1:4">
      <c r="A685">
        <f t="shared" si="36"/>
        <v>673</v>
      </c>
      <c r="B685">
        <v>0.65168070638229914</v>
      </c>
      <c r="C685">
        <f t="shared" si="37"/>
        <v>9.0496053657699793</v>
      </c>
      <c r="D685">
        <f t="shared" si="38"/>
        <v>15.547151719986548</v>
      </c>
    </row>
    <row r="686" spans="1:4">
      <c r="A686">
        <f t="shared" si="36"/>
        <v>674</v>
      </c>
      <c r="B686">
        <v>0.4919924415491872</v>
      </c>
      <c r="C686">
        <f t="shared" si="37"/>
        <v>8.997588036518362</v>
      </c>
      <c r="D686">
        <f t="shared" si="38"/>
        <v>15.727435373281281</v>
      </c>
    </row>
    <row r="687" spans="1:4">
      <c r="A687">
        <f t="shared" si="36"/>
        <v>675</v>
      </c>
      <c r="B687">
        <v>0.22795411145071398</v>
      </c>
      <c r="C687">
        <f t="shared" si="37"/>
        <v>8.902562928644727</v>
      </c>
      <c r="D687">
        <f t="shared" si="38"/>
        <v>16.064973526473818</v>
      </c>
    </row>
    <row r="688" spans="1:4">
      <c r="A688">
        <f t="shared" si="36"/>
        <v>676</v>
      </c>
      <c r="B688">
        <v>0.24677736742141843</v>
      </c>
      <c r="C688">
        <f t="shared" si="37"/>
        <v>8.9107603523812191</v>
      </c>
      <c r="D688">
        <f t="shared" si="38"/>
        <v>16.035429286570469</v>
      </c>
    </row>
    <row r="689" spans="1:4">
      <c r="A689">
        <f t="shared" si="36"/>
        <v>677</v>
      </c>
      <c r="B689">
        <v>0.2404482270766497</v>
      </c>
      <c r="C689">
        <f t="shared" si="37"/>
        <v>8.9080400943899924</v>
      </c>
      <c r="D689">
        <f t="shared" si="38"/>
        <v>16.045224295218382</v>
      </c>
    </row>
    <row r="690" spans="1:4">
      <c r="A690">
        <f t="shared" si="36"/>
        <v>678</v>
      </c>
      <c r="B690">
        <v>0.58818088443672867</v>
      </c>
      <c r="C690">
        <f t="shared" si="37"/>
        <v>9.0277364497377786</v>
      </c>
      <c r="D690">
        <f t="shared" si="38"/>
        <v>15.622566231035966</v>
      </c>
    </row>
    <row r="691" spans="1:4">
      <c r="A691">
        <f t="shared" si="36"/>
        <v>679</v>
      </c>
      <c r="B691">
        <v>9.6930315424945235E-2</v>
      </c>
      <c r="C691">
        <f t="shared" si="37"/>
        <v>8.8320888215425146</v>
      </c>
      <c r="D691">
        <f t="shared" si="38"/>
        <v>16.322371666997864</v>
      </c>
    </row>
    <row r="692" spans="1:4">
      <c r="A692">
        <f t="shared" si="36"/>
        <v>680</v>
      </c>
      <c r="B692">
        <v>0.67788768702778346</v>
      </c>
      <c r="C692">
        <f t="shared" si="37"/>
        <v>9.059209185526111</v>
      </c>
      <c r="D692">
        <f t="shared" si="38"/>
        <v>15.514205599484841</v>
      </c>
    </row>
    <row r="693" spans="1:4">
      <c r="A693">
        <f t="shared" si="36"/>
        <v>681</v>
      </c>
      <c r="B693">
        <v>0.75887765639153804</v>
      </c>
      <c r="C693">
        <f t="shared" si="37"/>
        <v>9.0916684809023778</v>
      </c>
      <c r="D693">
        <f t="shared" si="38"/>
        <v>15.403624964907985</v>
      </c>
    </row>
    <row r="694" spans="1:4">
      <c r="A694">
        <f t="shared" si="36"/>
        <v>682</v>
      </c>
      <c r="B694">
        <v>0.977775829243543</v>
      </c>
      <c r="C694">
        <f t="shared" si="37"/>
        <v>9.2367516740445854</v>
      </c>
      <c r="D694">
        <f t="shared" si="38"/>
        <v>14.923530678313481</v>
      </c>
    </row>
    <row r="695" spans="1:4">
      <c r="A695">
        <f t="shared" si="36"/>
        <v>683</v>
      </c>
      <c r="B695">
        <v>0.2210129887109491</v>
      </c>
      <c r="C695">
        <f t="shared" si="37"/>
        <v>8.8994551026370861</v>
      </c>
      <c r="D695">
        <f t="shared" si="38"/>
        <v>16.076195755166051</v>
      </c>
    </row>
    <row r="696" spans="1:4">
      <c r="A696">
        <f t="shared" si="36"/>
        <v>684</v>
      </c>
      <c r="B696">
        <v>0.6029314633571663</v>
      </c>
      <c r="C696">
        <f t="shared" si="37"/>
        <v>9.0326568934950622</v>
      </c>
      <c r="D696">
        <f t="shared" si="38"/>
        <v>15.605550413354793</v>
      </c>
    </row>
    <row r="697" spans="1:4">
      <c r="A697">
        <f t="shared" si="36"/>
        <v>685</v>
      </c>
      <c r="B697">
        <v>0.48486117143302621</v>
      </c>
      <c r="C697">
        <f t="shared" si="37"/>
        <v>8.9954234433113669</v>
      </c>
      <c r="D697">
        <f t="shared" si="38"/>
        <v>15.735005355056344</v>
      </c>
    </row>
    <row r="698" spans="1:4">
      <c r="A698">
        <f t="shared" si="36"/>
        <v>686</v>
      </c>
      <c r="B698">
        <v>0.44656355451315299</v>
      </c>
      <c r="C698">
        <f t="shared" si="37"/>
        <v>8.9835162073186776</v>
      </c>
      <c r="D698">
        <f t="shared" si="38"/>
        <v>15.77674504507905</v>
      </c>
    </row>
    <row r="699" spans="1:4">
      <c r="A699">
        <f t="shared" si="36"/>
        <v>687</v>
      </c>
      <c r="B699">
        <v>0.68849663518449322</v>
      </c>
      <c r="C699">
        <f t="shared" si="37"/>
        <v>9.0632076739698029</v>
      </c>
      <c r="D699">
        <f t="shared" si="38"/>
        <v>15.500519564660946</v>
      </c>
    </row>
    <row r="700" spans="1:4">
      <c r="A700">
        <f t="shared" si="36"/>
        <v>688</v>
      </c>
      <c r="B700">
        <v>0.89566777029050115</v>
      </c>
      <c r="C700">
        <f t="shared" si="37"/>
        <v>9.1629605846929074</v>
      </c>
      <c r="D700">
        <f t="shared" si="38"/>
        <v>15.164862671068667</v>
      </c>
    </row>
    <row r="701" spans="1:4">
      <c r="A701">
        <f t="shared" si="36"/>
        <v>689</v>
      </c>
      <c r="B701">
        <v>0.38022238259663066</v>
      </c>
      <c r="C701">
        <f t="shared" si="37"/>
        <v>8.9616104525193769</v>
      </c>
      <c r="D701">
        <f t="shared" si="38"/>
        <v>15.853968643309283</v>
      </c>
    </row>
    <row r="702" spans="1:4">
      <c r="A702">
        <f t="shared" si="36"/>
        <v>690</v>
      </c>
      <c r="B702">
        <v>0.58284258813430712</v>
      </c>
      <c r="C702">
        <f t="shared" si="37"/>
        <v>9.0259774933772317</v>
      </c>
      <c r="D702">
        <f t="shared" si="38"/>
        <v>15.628655785284128</v>
      </c>
    </row>
    <row r="703" spans="1:4">
      <c r="A703">
        <f t="shared" si="36"/>
        <v>691</v>
      </c>
      <c r="B703">
        <v>0.64442270283340664</v>
      </c>
      <c r="C703">
        <f t="shared" si="37"/>
        <v>9.0470100525910429</v>
      </c>
      <c r="D703">
        <f t="shared" si="38"/>
        <v>15.556073013336865</v>
      </c>
    </row>
    <row r="704" spans="1:4">
      <c r="A704">
        <f t="shared" si="36"/>
        <v>692</v>
      </c>
      <c r="B704">
        <v>0.46450820398007203</v>
      </c>
      <c r="C704">
        <f t="shared" si="37"/>
        <v>8.9891564917417774</v>
      </c>
      <c r="D704">
        <f t="shared" si="38"/>
        <v>15.756952884981436</v>
      </c>
    </row>
    <row r="705" spans="1:4">
      <c r="A705">
        <f t="shared" si="36"/>
        <v>693</v>
      </c>
      <c r="B705">
        <v>2.5628742851520281E-2</v>
      </c>
      <c r="C705">
        <f t="shared" si="37"/>
        <v>8.7679203483005921</v>
      </c>
      <c r="D705">
        <f t="shared" si="38"/>
        <v>16.562158135383161</v>
      </c>
    </row>
    <row r="706" spans="1:4">
      <c r="A706">
        <f t="shared" si="36"/>
        <v>694</v>
      </c>
      <c r="B706">
        <v>0.18786548860449281</v>
      </c>
      <c r="C706">
        <f t="shared" si="37"/>
        <v>8.8838906956558947</v>
      </c>
      <c r="D706">
        <f t="shared" si="38"/>
        <v>16.132575476449908</v>
      </c>
    </row>
    <row r="707" spans="1:4">
      <c r="A707">
        <f t="shared" si="36"/>
        <v>695</v>
      </c>
      <c r="B707">
        <v>0.25208929840800831</v>
      </c>
      <c r="C707">
        <f t="shared" si="37"/>
        <v>8.9130166043139401</v>
      </c>
      <c r="D707">
        <f t="shared" si="38"/>
        <v>16.027311857734624</v>
      </c>
    </row>
    <row r="708" spans="1:4">
      <c r="A708">
        <f t="shared" si="36"/>
        <v>696</v>
      </c>
      <c r="B708">
        <v>0.38941992581469798</v>
      </c>
      <c r="C708">
        <f t="shared" si="37"/>
        <v>8.964755711263507</v>
      </c>
      <c r="D708">
        <f t="shared" si="38"/>
        <v>15.842845956279401</v>
      </c>
    </row>
    <row r="709" spans="1:4">
      <c r="A709">
        <f t="shared" si="36"/>
        <v>697</v>
      </c>
      <c r="B709">
        <v>0.57831776678057878</v>
      </c>
      <c r="C709">
        <f t="shared" si="37"/>
        <v>9.0244953684971954</v>
      </c>
      <c r="D709">
        <f t="shared" si="38"/>
        <v>15.633789705964823</v>
      </c>
    </row>
    <row r="710" spans="1:4">
      <c r="A710">
        <f t="shared" si="36"/>
        <v>698</v>
      </c>
      <c r="B710">
        <v>0.34739469198728568</v>
      </c>
      <c r="C710">
        <f t="shared" si="37"/>
        <v>8.9500620814072214</v>
      </c>
      <c r="D710">
        <f t="shared" si="38"/>
        <v>15.894908165699327</v>
      </c>
    </row>
    <row r="711" spans="1:4">
      <c r="A711">
        <f t="shared" si="36"/>
        <v>699</v>
      </c>
      <c r="B711">
        <v>0.88779637227162511</v>
      </c>
      <c r="C711">
        <f t="shared" si="37"/>
        <v>9.1578850711884652</v>
      </c>
      <c r="D711">
        <f t="shared" si="38"/>
        <v>15.181676770354253</v>
      </c>
    </row>
    <row r="712" spans="1:4">
      <c r="A712">
        <f t="shared" si="36"/>
        <v>700</v>
      </c>
      <c r="B712">
        <v>0.11985678140863243</v>
      </c>
      <c r="C712">
        <f t="shared" si="37"/>
        <v>8.8468816552655696</v>
      </c>
      <c r="D712">
        <f t="shared" si="38"/>
        <v>16.267832164330738</v>
      </c>
    </row>
    <row r="713" spans="1:4">
      <c r="A713">
        <f t="shared" si="36"/>
        <v>701</v>
      </c>
      <c r="B713">
        <v>0.28597792829041335</v>
      </c>
      <c r="C713">
        <f t="shared" si="37"/>
        <v>8.9268832895835963</v>
      </c>
      <c r="D713">
        <f t="shared" si="38"/>
        <v>15.97755808186637</v>
      </c>
    </row>
    <row r="714" spans="1:4">
      <c r="A714">
        <f t="shared" si="36"/>
        <v>702</v>
      </c>
      <c r="B714">
        <v>0.6507046496038793</v>
      </c>
      <c r="C714">
        <f t="shared" si="37"/>
        <v>9.0492547845495324</v>
      </c>
      <c r="D714">
        <f t="shared" si="38"/>
        <v>15.54835638161563</v>
      </c>
    </row>
    <row r="715" spans="1:4">
      <c r="A715">
        <f t="shared" si="36"/>
        <v>703</v>
      </c>
      <c r="B715">
        <v>0.3725482210263289</v>
      </c>
      <c r="C715">
        <f t="shared" si="37"/>
        <v>8.958956907196427</v>
      </c>
      <c r="D715">
        <f t="shared" si="38"/>
        <v>15.863361579340163</v>
      </c>
    </row>
    <row r="716" spans="1:4">
      <c r="A716">
        <f t="shared" si="36"/>
        <v>704</v>
      </c>
      <c r="B716">
        <v>0.62209001753556259</v>
      </c>
      <c r="C716">
        <f t="shared" si="37"/>
        <v>9.0391862794184341</v>
      </c>
      <c r="D716">
        <f t="shared" si="38"/>
        <v>15.583013459996666</v>
      </c>
    </row>
    <row r="717" spans="1:4">
      <c r="A717">
        <f t="shared" si="36"/>
        <v>705</v>
      </c>
      <c r="B717">
        <v>0.47417515430787427</v>
      </c>
      <c r="C717">
        <f t="shared" si="37"/>
        <v>8.9921498378836056</v>
      </c>
      <c r="D717">
        <f t="shared" si="38"/>
        <v>15.746464144344111</v>
      </c>
    </row>
    <row r="718" spans="1:4">
      <c r="A718">
        <f t="shared" ref="A718:A781" si="39">A717+1</f>
        <v>706</v>
      </c>
      <c r="B718">
        <v>0.40544517984885031</v>
      </c>
      <c r="C718">
        <f t="shared" ref="C718:C781" si="40">IF(B718&lt;0.5,$B$8+$B$9*(-1+SQRT(2*B718)),$B$8+$B$9*(1-SQRT(2*(1-B718))))</f>
        <v>8.97014835252652</v>
      </c>
      <c r="D718">
        <f t="shared" ref="D718:D781" si="41">$B$5/(PI()*C718^2/4)</f>
        <v>15.823802992710968</v>
      </c>
    </row>
    <row r="719" spans="1:4">
      <c r="A719">
        <f t="shared" si="39"/>
        <v>707</v>
      </c>
      <c r="B719">
        <v>7.8956060842501508E-2</v>
      </c>
      <c r="C719">
        <f t="shared" si="40"/>
        <v>8.8192144745894989</v>
      </c>
      <c r="D719">
        <f t="shared" si="41"/>
        <v>16.370061460306633</v>
      </c>
    </row>
    <row r="720" spans="1:4">
      <c r="A720">
        <f t="shared" si="39"/>
        <v>708</v>
      </c>
      <c r="B720">
        <v>7.9861881930312961E-2</v>
      </c>
      <c r="C720">
        <f t="shared" si="40"/>
        <v>8.8198963666983126</v>
      </c>
      <c r="D720">
        <f t="shared" si="41"/>
        <v>16.367530323032639</v>
      </c>
    </row>
    <row r="721" spans="1:4">
      <c r="A721">
        <f t="shared" si="39"/>
        <v>709</v>
      </c>
      <c r="B721">
        <v>0.78118345656835975</v>
      </c>
      <c r="C721">
        <f t="shared" si="40"/>
        <v>9.1015384727013942</v>
      </c>
      <c r="D721">
        <f t="shared" si="41"/>
        <v>15.370234738075297</v>
      </c>
    </row>
    <row r="722" spans="1:4">
      <c r="A722">
        <f t="shared" si="39"/>
        <v>710</v>
      </c>
      <c r="B722">
        <v>0.32194900433361884</v>
      </c>
      <c r="C722">
        <f t="shared" si="40"/>
        <v>8.9407297671249886</v>
      </c>
      <c r="D722">
        <f t="shared" si="41"/>
        <v>15.928107624557297</v>
      </c>
    </row>
    <row r="723" spans="1:4">
      <c r="A723">
        <f t="shared" si="39"/>
        <v>711</v>
      </c>
      <c r="B723">
        <v>0.26540473155405664</v>
      </c>
      <c r="C723">
        <f t="shared" si="40"/>
        <v>8.9185700155092871</v>
      </c>
      <c r="D723">
        <f t="shared" si="41"/>
        <v>16.007358313217882</v>
      </c>
    </row>
    <row r="724" spans="1:4">
      <c r="A724">
        <f t="shared" si="39"/>
        <v>712</v>
      </c>
      <c r="B724">
        <v>0.35327102016086354</v>
      </c>
      <c r="C724">
        <f t="shared" si="40"/>
        <v>8.9521681653757188</v>
      </c>
      <c r="D724">
        <f t="shared" si="41"/>
        <v>15.887430184304698</v>
      </c>
    </row>
    <row r="725" spans="1:4">
      <c r="A725">
        <f t="shared" si="39"/>
        <v>713</v>
      </c>
      <c r="B725">
        <v>0.99700582675843386</v>
      </c>
      <c r="C725">
        <f t="shared" si="40"/>
        <v>9.2767846778294611</v>
      </c>
      <c r="D725">
        <f t="shared" si="41"/>
        <v>14.795006690948389</v>
      </c>
    </row>
    <row r="726" spans="1:4">
      <c r="A726">
        <f t="shared" si="39"/>
        <v>714</v>
      </c>
      <c r="B726">
        <v>0.9508682251807743</v>
      </c>
      <c r="C726">
        <f t="shared" si="40"/>
        <v>9.2059589479670674</v>
      </c>
      <c r="D726">
        <f t="shared" si="41"/>
        <v>15.023532153239637</v>
      </c>
    </row>
    <row r="727" spans="1:4">
      <c r="A727">
        <f t="shared" si="39"/>
        <v>715</v>
      </c>
      <c r="B727">
        <v>0.92069533591940811</v>
      </c>
      <c r="C727">
        <f t="shared" si="40"/>
        <v>9.1805226400755924</v>
      </c>
      <c r="D727">
        <f t="shared" si="41"/>
        <v>15.106898341217983</v>
      </c>
    </row>
    <row r="728" spans="1:4">
      <c r="A728">
        <f t="shared" si="39"/>
        <v>716</v>
      </c>
      <c r="B728">
        <v>0.93457073610928543</v>
      </c>
      <c r="C728">
        <f t="shared" si="40"/>
        <v>9.1914768803418898</v>
      </c>
      <c r="D728">
        <f t="shared" si="41"/>
        <v>15.070911527466741</v>
      </c>
    </row>
    <row r="729" spans="1:4">
      <c r="A729">
        <f t="shared" si="39"/>
        <v>717</v>
      </c>
      <c r="B729">
        <v>0.77203338862788762</v>
      </c>
      <c r="C729">
        <f t="shared" si="40"/>
        <v>9.0974315176366769</v>
      </c>
      <c r="D729">
        <f t="shared" si="41"/>
        <v>15.384115383807424</v>
      </c>
    </row>
    <row r="730" spans="1:4">
      <c r="A730">
        <f t="shared" si="39"/>
        <v>718</v>
      </c>
      <c r="B730">
        <v>0.48528246438702038</v>
      </c>
      <c r="C730">
        <f t="shared" si="40"/>
        <v>8.9955517612697715</v>
      </c>
      <c r="D730">
        <f t="shared" si="41"/>
        <v>15.7345564511057</v>
      </c>
    </row>
    <row r="731" spans="1:4">
      <c r="A731">
        <f t="shared" si="39"/>
        <v>719</v>
      </c>
      <c r="B731">
        <v>0.38667801613500696</v>
      </c>
      <c r="C731">
        <f t="shared" si="40"/>
        <v>8.9638219909414332</v>
      </c>
      <c r="D731">
        <f t="shared" si="41"/>
        <v>15.846146681727161</v>
      </c>
    </row>
    <row r="732" spans="1:4">
      <c r="A732">
        <f t="shared" si="39"/>
        <v>720</v>
      </c>
      <c r="B732">
        <v>0.44576099294548577</v>
      </c>
      <c r="C732">
        <f t="shared" si="40"/>
        <v>8.9832613258639231</v>
      </c>
      <c r="D732">
        <f t="shared" si="41"/>
        <v>15.77764032278035</v>
      </c>
    </row>
    <row r="733" spans="1:4">
      <c r="A733">
        <f t="shared" si="39"/>
        <v>721</v>
      </c>
      <c r="B733">
        <v>0.53393391095629994</v>
      </c>
      <c r="C733">
        <f t="shared" si="40"/>
        <v>9.0103590221880445</v>
      </c>
      <c r="D733">
        <f t="shared" si="41"/>
        <v>15.682883872334882</v>
      </c>
    </row>
    <row r="734" spans="1:4">
      <c r="A734">
        <f t="shared" si="39"/>
        <v>722</v>
      </c>
      <c r="B734">
        <v>0.1939584302028079</v>
      </c>
      <c r="C734">
        <f t="shared" si="40"/>
        <v>8.8868489160699244</v>
      </c>
      <c r="D734">
        <f t="shared" si="41"/>
        <v>16.121836963505245</v>
      </c>
    </row>
    <row r="735" spans="1:4">
      <c r="A735">
        <f t="shared" si="39"/>
        <v>723</v>
      </c>
      <c r="B735">
        <v>0.90931658494086953</v>
      </c>
      <c r="C735">
        <f t="shared" si="40"/>
        <v>9.1722384458820123</v>
      </c>
      <c r="D735">
        <f t="shared" si="41"/>
        <v>15.134199200466886</v>
      </c>
    </row>
    <row r="736" spans="1:4">
      <c r="A736">
        <f t="shared" si="39"/>
        <v>724</v>
      </c>
      <c r="B736">
        <v>0.38511086640442938</v>
      </c>
      <c r="C736">
        <f t="shared" si="40"/>
        <v>8.9632868320915371</v>
      </c>
      <c r="D736">
        <f t="shared" si="41"/>
        <v>15.84803894713168</v>
      </c>
    </row>
    <row r="737" spans="1:4">
      <c r="A737">
        <f t="shared" si="39"/>
        <v>725</v>
      </c>
      <c r="B737">
        <v>0.9550578252804891</v>
      </c>
      <c r="C737">
        <f t="shared" si="40"/>
        <v>9.2100578438688956</v>
      </c>
      <c r="D737">
        <f t="shared" si="41"/>
        <v>15.010162814526145</v>
      </c>
    </row>
    <row r="738" spans="1:4">
      <c r="A738">
        <f t="shared" si="39"/>
        <v>726</v>
      </c>
      <c r="B738">
        <v>0.18131863852328145</v>
      </c>
      <c r="C738">
        <f t="shared" si="40"/>
        <v>8.8806581161591982</v>
      </c>
      <c r="D738">
        <f t="shared" si="41"/>
        <v>16.144322201379513</v>
      </c>
    </row>
    <row r="739" spans="1:4">
      <c r="A739">
        <f t="shared" si="39"/>
        <v>727</v>
      </c>
      <c r="B739">
        <v>0.93324661848066359</v>
      </c>
      <c r="C739">
        <f t="shared" si="40"/>
        <v>9.1903842681296126</v>
      </c>
      <c r="D739">
        <f t="shared" si="41"/>
        <v>15.074495194990568</v>
      </c>
    </row>
    <row r="740" spans="1:4">
      <c r="A740">
        <f t="shared" si="39"/>
        <v>728</v>
      </c>
      <c r="B740">
        <v>0.8264145617757741</v>
      </c>
      <c r="C740">
        <f t="shared" si="40"/>
        <v>9.1232363756867354</v>
      </c>
      <c r="D740">
        <f t="shared" si="41"/>
        <v>15.297211248878414</v>
      </c>
    </row>
    <row r="741" spans="1:4">
      <c r="A741">
        <f t="shared" si="39"/>
        <v>729</v>
      </c>
      <c r="B741">
        <v>0.32231610338661132</v>
      </c>
      <c r="C741">
        <f t="shared" si="40"/>
        <v>8.9408669728493102</v>
      </c>
      <c r="D741">
        <f t="shared" si="41"/>
        <v>15.927618765751623</v>
      </c>
    </row>
    <row r="742" spans="1:4">
      <c r="A742">
        <f t="shared" si="39"/>
        <v>730</v>
      </c>
      <c r="B742">
        <v>7.8317132253808097E-2</v>
      </c>
      <c r="C742">
        <f t="shared" si="40"/>
        <v>8.8187311408421802</v>
      </c>
      <c r="D742">
        <f t="shared" si="41"/>
        <v>16.371855918000744</v>
      </c>
    </row>
    <row r="743" spans="1:4">
      <c r="A743">
        <f t="shared" si="39"/>
        <v>731</v>
      </c>
      <c r="B743">
        <v>0.37688874714874387</v>
      </c>
      <c r="C743">
        <f t="shared" si="40"/>
        <v>8.9604610805605596</v>
      </c>
      <c r="D743">
        <f t="shared" si="41"/>
        <v>15.858036129461931</v>
      </c>
    </row>
    <row r="744" spans="1:4">
      <c r="A744">
        <f t="shared" si="39"/>
        <v>732</v>
      </c>
      <c r="B744">
        <v>0.11154523992670473</v>
      </c>
      <c r="C744">
        <f t="shared" si="40"/>
        <v>8.841697364784272</v>
      </c>
      <c r="D744">
        <f t="shared" si="41"/>
        <v>16.286914901349324</v>
      </c>
    </row>
    <row r="745" spans="1:4">
      <c r="A745">
        <f t="shared" si="39"/>
        <v>733</v>
      </c>
      <c r="B745">
        <v>0.55948340339650304</v>
      </c>
      <c r="C745">
        <f t="shared" si="40"/>
        <v>9.0184098947252771</v>
      </c>
      <c r="D745">
        <f t="shared" si="41"/>
        <v>15.65489566975214</v>
      </c>
    </row>
    <row r="746" spans="1:4">
      <c r="A746">
        <f t="shared" si="39"/>
        <v>734</v>
      </c>
      <c r="B746">
        <v>0.81848781226840472</v>
      </c>
      <c r="C746">
        <f t="shared" si="40"/>
        <v>9.1192454874928792</v>
      </c>
      <c r="D746">
        <f t="shared" si="41"/>
        <v>15.310603325778445</v>
      </c>
    </row>
    <row r="747" spans="1:4">
      <c r="A747">
        <f t="shared" si="39"/>
        <v>735</v>
      </c>
      <c r="B747">
        <v>0.72441665394193611</v>
      </c>
      <c r="C747">
        <f t="shared" si="40"/>
        <v>9.0772781952963477</v>
      </c>
      <c r="D747">
        <f t="shared" si="41"/>
        <v>15.452502670229885</v>
      </c>
    </row>
    <row r="748" spans="1:4">
      <c r="A748">
        <f t="shared" si="39"/>
        <v>736</v>
      </c>
      <c r="B748">
        <v>0.49699953623698878</v>
      </c>
      <c r="C748">
        <f t="shared" si="40"/>
        <v>8.9990985063865381</v>
      </c>
      <c r="D748">
        <f t="shared" si="41"/>
        <v>15.722156217030411</v>
      </c>
    </row>
    <row r="749" spans="1:4">
      <c r="A749">
        <f t="shared" si="39"/>
        <v>737</v>
      </c>
      <c r="B749">
        <v>0.60711982442484569</v>
      </c>
      <c r="C749">
        <f t="shared" si="40"/>
        <v>9.0340706266627784</v>
      </c>
      <c r="D749">
        <f t="shared" si="41"/>
        <v>15.600666599868239</v>
      </c>
    </row>
    <row r="750" spans="1:4">
      <c r="A750">
        <f t="shared" si="39"/>
        <v>738</v>
      </c>
      <c r="B750">
        <v>1.9032861508157417E-2</v>
      </c>
      <c r="C750">
        <f t="shared" si="40"/>
        <v>8.7585313170146399</v>
      </c>
      <c r="D750">
        <f t="shared" si="41"/>
        <v>16.597686002705853</v>
      </c>
    </row>
    <row r="751" spans="1:4">
      <c r="A751">
        <f t="shared" si="39"/>
        <v>739</v>
      </c>
      <c r="B751">
        <v>0.41724787396193919</v>
      </c>
      <c r="C751">
        <f t="shared" si="40"/>
        <v>8.9740522163988992</v>
      </c>
      <c r="D751">
        <f t="shared" si="41"/>
        <v>15.81003874552848</v>
      </c>
    </row>
    <row r="752" spans="1:4">
      <c r="A752">
        <f t="shared" si="39"/>
        <v>740</v>
      </c>
      <c r="B752">
        <v>0.78392676561391328</v>
      </c>
      <c r="C752">
        <f t="shared" si="40"/>
        <v>9.1027864553599436</v>
      </c>
      <c r="D752">
        <f t="shared" si="41"/>
        <v>15.366020540235237</v>
      </c>
    </row>
    <row r="753" spans="1:4">
      <c r="A753">
        <f t="shared" si="39"/>
        <v>741</v>
      </c>
      <c r="B753">
        <v>0.70784792488787351</v>
      </c>
      <c r="C753">
        <f t="shared" si="40"/>
        <v>9.0706806298626681</v>
      </c>
      <c r="D753">
        <f t="shared" si="41"/>
        <v>15.474989620865871</v>
      </c>
    </row>
    <row r="754" spans="1:4">
      <c r="A754">
        <f t="shared" si="39"/>
        <v>742</v>
      </c>
      <c r="B754">
        <v>0.76318498752782093</v>
      </c>
      <c r="C754">
        <f t="shared" si="40"/>
        <v>9.093537649328038</v>
      </c>
      <c r="D754">
        <f t="shared" si="41"/>
        <v>15.397293213404074</v>
      </c>
    </row>
    <row r="755" spans="1:4">
      <c r="A755">
        <f t="shared" si="39"/>
        <v>743</v>
      </c>
      <c r="B755">
        <v>2.2800693323156596E-2</v>
      </c>
      <c r="C755">
        <f t="shared" si="40"/>
        <v>8.7640634435397295</v>
      </c>
      <c r="D755">
        <f t="shared" si="41"/>
        <v>16.576738751530733</v>
      </c>
    </row>
    <row r="756" spans="1:4">
      <c r="A756">
        <f t="shared" si="39"/>
        <v>744</v>
      </c>
      <c r="B756">
        <v>0.10759642578365414</v>
      </c>
      <c r="C756">
        <f t="shared" si="40"/>
        <v>8.8391666506065931</v>
      </c>
      <c r="D756">
        <f t="shared" si="41"/>
        <v>16.296242347818332</v>
      </c>
    </row>
    <row r="757" spans="1:4">
      <c r="A757">
        <f t="shared" si="39"/>
        <v>745</v>
      </c>
      <c r="B757">
        <v>0.40946215326305402</v>
      </c>
      <c r="C757">
        <f t="shared" si="40"/>
        <v>8.9714833099609432</v>
      </c>
      <c r="D757">
        <f t="shared" si="41"/>
        <v>15.819094176770047</v>
      </c>
    </row>
    <row r="758" spans="1:4">
      <c r="A758">
        <f t="shared" si="39"/>
        <v>746</v>
      </c>
      <c r="B758">
        <v>0.64358570378345537</v>
      </c>
      <c r="C758">
        <f t="shared" si="40"/>
        <v>9.0467124690811289</v>
      </c>
      <c r="D758">
        <f t="shared" si="41"/>
        <v>15.557096436367232</v>
      </c>
    </row>
    <row r="759" spans="1:4">
      <c r="A759">
        <f t="shared" si="39"/>
        <v>747</v>
      </c>
      <c r="B759">
        <v>0.62916543622787557</v>
      </c>
      <c r="C759">
        <f t="shared" si="40"/>
        <v>9.0416393577206815</v>
      </c>
      <c r="D759">
        <f t="shared" si="41"/>
        <v>15.574558982857484</v>
      </c>
    </row>
    <row r="760" spans="1:4">
      <c r="A760">
        <f t="shared" si="39"/>
        <v>748</v>
      </c>
      <c r="B760">
        <v>0.50958399430666557</v>
      </c>
      <c r="C760">
        <f t="shared" si="40"/>
        <v>9.0028891098852135</v>
      </c>
      <c r="D760">
        <f t="shared" si="41"/>
        <v>15.708919596363572</v>
      </c>
    </row>
    <row r="761" spans="1:4">
      <c r="A761">
        <f t="shared" si="39"/>
        <v>749</v>
      </c>
      <c r="B761">
        <v>0.8258844943414001</v>
      </c>
      <c r="C761">
        <f t="shared" si="40"/>
        <v>9.1229666951713657</v>
      </c>
      <c r="D761">
        <f t="shared" si="41"/>
        <v>15.298115652221155</v>
      </c>
    </row>
    <row r="762" spans="1:4">
      <c r="A762">
        <f t="shared" si="39"/>
        <v>750</v>
      </c>
      <c r="B762">
        <v>0.42874589394092855</v>
      </c>
      <c r="C762">
        <f t="shared" si="40"/>
        <v>8.9778025574204943</v>
      </c>
      <c r="D762">
        <f t="shared" si="41"/>
        <v>15.796832696030902</v>
      </c>
    </row>
    <row r="763" spans="1:4">
      <c r="A763">
        <f t="shared" si="39"/>
        <v>751</v>
      </c>
      <c r="B763">
        <v>0.90878888279104331</v>
      </c>
      <c r="C763">
        <f t="shared" si="40"/>
        <v>9.1718672520484628</v>
      </c>
      <c r="D763">
        <f t="shared" si="41"/>
        <v>15.135424214946861</v>
      </c>
    </row>
    <row r="764" spans="1:4">
      <c r="A764">
        <f t="shared" si="39"/>
        <v>752</v>
      </c>
      <c r="B764">
        <v>0.45884960944211461</v>
      </c>
      <c r="C764">
        <f t="shared" si="40"/>
        <v>8.9873898566400356</v>
      </c>
      <c r="D764">
        <f t="shared" si="41"/>
        <v>15.763148125740036</v>
      </c>
    </row>
    <row r="765" spans="1:4">
      <c r="A765">
        <f t="shared" si="39"/>
        <v>753</v>
      </c>
      <c r="B765">
        <v>0.71428377044453928</v>
      </c>
      <c r="C765">
        <f t="shared" si="40"/>
        <v>9.0732205447577243</v>
      </c>
      <c r="D765">
        <f t="shared" si="41"/>
        <v>15.466326841206937</v>
      </c>
    </row>
    <row r="766" spans="1:4">
      <c r="A766">
        <f t="shared" si="39"/>
        <v>754</v>
      </c>
      <c r="B766">
        <v>0.25366876331258936</v>
      </c>
      <c r="C766">
        <f t="shared" si="40"/>
        <v>8.9136828898069904</v>
      </c>
      <c r="D766">
        <f t="shared" si="41"/>
        <v>16.024915908405056</v>
      </c>
    </row>
    <row r="767" spans="1:4">
      <c r="A767">
        <f t="shared" si="39"/>
        <v>755</v>
      </c>
      <c r="B767">
        <v>0.32674648603075984</v>
      </c>
      <c r="C767">
        <f t="shared" si="40"/>
        <v>8.9425167365060325</v>
      </c>
      <c r="D767">
        <f t="shared" si="41"/>
        <v>15.921742482036729</v>
      </c>
    </row>
    <row r="768" spans="1:4">
      <c r="A768">
        <f t="shared" si="39"/>
        <v>756</v>
      </c>
      <c r="B768">
        <v>0.67330989017718101</v>
      </c>
      <c r="C768">
        <f t="shared" si="40"/>
        <v>9.0575041860812693</v>
      </c>
      <c r="D768">
        <f t="shared" si="41"/>
        <v>15.520046988248815</v>
      </c>
    </row>
    <row r="769" spans="1:4">
      <c r="A769">
        <f t="shared" si="39"/>
        <v>757</v>
      </c>
      <c r="B769">
        <v>0.41817151531698382</v>
      </c>
      <c r="C769">
        <f t="shared" si="40"/>
        <v>8.9743553767598829</v>
      </c>
      <c r="D769">
        <f t="shared" si="41"/>
        <v>15.808970613969857</v>
      </c>
    </row>
    <row r="770" spans="1:4">
      <c r="A770">
        <f t="shared" si="39"/>
        <v>758</v>
      </c>
      <c r="B770">
        <v>0.66971513706150709</v>
      </c>
      <c r="C770">
        <f t="shared" si="40"/>
        <v>9.0561736779407749</v>
      </c>
      <c r="D770">
        <f t="shared" si="41"/>
        <v>15.524607648518945</v>
      </c>
    </row>
    <row r="771" spans="1:4">
      <c r="A771">
        <f t="shared" si="39"/>
        <v>759</v>
      </c>
      <c r="B771">
        <v>0.36809533313444942</v>
      </c>
      <c r="C771">
        <f t="shared" si="40"/>
        <v>8.9574046618929053</v>
      </c>
      <c r="D771">
        <f t="shared" si="41"/>
        <v>15.868860038546513</v>
      </c>
    </row>
    <row r="772" spans="1:4">
      <c r="A772">
        <f t="shared" si="39"/>
        <v>760</v>
      </c>
      <c r="B772">
        <v>0.74251715889093983</v>
      </c>
      <c r="C772">
        <f t="shared" si="40"/>
        <v>9.0847166718028749</v>
      </c>
      <c r="D772">
        <f t="shared" si="41"/>
        <v>15.427208315964279</v>
      </c>
    </row>
    <row r="773" spans="1:4">
      <c r="A773">
        <f t="shared" si="39"/>
        <v>761</v>
      </c>
      <c r="B773">
        <v>0.30494658140542996</v>
      </c>
      <c r="C773">
        <f t="shared" si="40"/>
        <v>8.9342869707281594</v>
      </c>
      <c r="D773">
        <f t="shared" si="41"/>
        <v>15.951088430204017</v>
      </c>
    </row>
    <row r="774" spans="1:4">
      <c r="A774">
        <f t="shared" si="39"/>
        <v>762</v>
      </c>
      <c r="B774">
        <v>0.26409091049826827</v>
      </c>
      <c r="C774">
        <f t="shared" si="40"/>
        <v>8.9180283557010149</v>
      </c>
      <c r="D774">
        <f t="shared" si="41"/>
        <v>16.009302869929993</v>
      </c>
    </row>
    <row r="775" spans="1:4">
      <c r="A775">
        <f t="shared" si="39"/>
        <v>763</v>
      </c>
      <c r="B775">
        <v>0.54271878623615333</v>
      </c>
      <c r="C775">
        <f t="shared" si="40"/>
        <v>9.0131017279984196</v>
      </c>
      <c r="D775">
        <f t="shared" si="41"/>
        <v>15.673340655479436</v>
      </c>
    </row>
    <row r="776" spans="1:4">
      <c r="A776">
        <f t="shared" si="39"/>
        <v>764</v>
      </c>
      <c r="B776">
        <v>0.13925404773764605</v>
      </c>
      <c r="C776">
        <f t="shared" si="40"/>
        <v>8.8583215986300559</v>
      </c>
      <c r="D776">
        <f t="shared" si="41"/>
        <v>16.225841611928463</v>
      </c>
    </row>
    <row r="777" spans="1:4">
      <c r="A777">
        <f t="shared" si="39"/>
        <v>765</v>
      </c>
      <c r="B777">
        <v>0.13189699369714458</v>
      </c>
      <c r="C777">
        <f t="shared" si="40"/>
        <v>8.8540826364827847</v>
      </c>
      <c r="D777">
        <f t="shared" si="41"/>
        <v>16.241381831256476</v>
      </c>
    </row>
    <row r="778" spans="1:4">
      <c r="A778">
        <f t="shared" si="39"/>
        <v>766</v>
      </c>
      <c r="B778">
        <v>0.2969812818520603</v>
      </c>
      <c r="C778">
        <f t="shared" si="40"/>
        <v>8.9312069002719667</v>
      </c>
      <c r="D778">
        <f t="shared" si="41"/>
        <v>15.962092306496315</v>
      </c>
    </row>
    <row r="779" spans="1:4">
      <c r="A779">
        <f t="shared" si="39"/>
        <v>767</v>
      </c>
      <c r="B779">
        <v>0.56602780712700884</v>
      </c>
      <c r="C779">
        <f t="shared" si="40"/>
        <v>9.0205094013796909</v>
      </c>
      <c r="D779">
        <f t="shared" si="41"/>
        <v>15.647609222559575</v>
      </c>
    </row>
    <row r="780" spans="1:4">
      <c r="A780">
        <f t="shared" si="39"/>
        <v>768</v>
      </c>
      <c r="B780">
        <v>0.10443770752941806</v>
      </c>
      <c r="C780">
        <f t="shared" si="40"/>
        <v>8.8371086698764714</v>
      </c>
      <c r="D780">
        <f t="shared" si="41"/>
        <v>16.303833350499815</v>
      </c>
    </row>
    <row r="781" spans="1:4">
      <c r="A781">
        <f t="shared" si="39"/>
        <v>769</v>
      </c>
      <c r="B781">
        <v>0.45015310455427837</v>
      </c>
      <c r="C781">
        <f t="shared" si="40"/>
        <v>8.9846534012088561</v>
      </c>
      <c r="D781">
        <f t="shared" si="41"/>
        <v>15.772751550426609</v>
      </c>
    </row>
    <row r="782" spans="1:4">
      <c r="A782">
        <f t="shared" ref="A782:A845" si="42">A781+1</f>
        <v>770</v>
      </c>
      <c r="B782">
        <v>0.53517123738512051</v>
      </c>
      <c r="C782">
        <f t="shared" ref="C782:C845" si="43">IF(B782&lt;0.5,$B$8+$B$9*(-1+SQRT(2*B782)),$B$8+$B$9*(1-SQRT(2*(1-B782))))</f>
        <v>9.010743751544279</v>
      </c>
      <c r="D782">
        <f t="shared" ref="D782:D845" si="44">$B$5/(PI()*C782^2/4)</f>
        <v>15.681544684988411</v>
      </c>
    </row>
    <row r="783" spans="1:4">
      <c r="A783">
        <f t="shared" si="42"/>
        <v>771</v>
      </c>
      <c r="B783">
        <v>0.56862716850177564</v>
      </c>
      <c r="C783">
        <f t="shared" si="43"/>
        <v>9.0213476903564587</v>
      </c>
      <c r="D783">
        <f t="shared" si="44"/>
        <v>15.644701318035805</v>
      </c>
    </row>
    <row r="784" spans="1:4">
      <c r="A784">
        <f t="shared" si="42"/>
        <v>772</v>
      </c>
      <c r="B784">
        <v>0.89300009523830726</v>
      </c>
      <c r="C784">
        <f t="shared" si="43"/>
        <v>9.1612196596880349</v>
      </c>
      <c r="D784">
        <f t="shared" si="44"/>
        <v>15.170626837436753</v>
      </c>
    </row>
    <row r="785" spans="1:4">
      <c r="A785">
        <f t="shared" si="42"/>
        <v>773</v>
      </c>
      <c r="B785">
        <v>0.31176853763648316</v>
      </c>
      <c r="C785">
        <f t="shared" si="43"/>
        <v>8.9368930914454179</v>
      </c>
      <c r="D785">
        <f t="shared" si="44"/>
        <v>15.941786673914272</v>
      </c>
    </row>
    <row r="786" spans="1:4">
      <c r="A786">
        <f t="shared" si="42"/>
        <v>774</v>
      </c>
      <c r="B786">
        <v>0.13927057468236992</v>
      </c>
      <c r="C786">
        <f t="shared" si="43"/>
        <v>8.8583309933109327</v>
      </c>
      <c r="D786">
        <f t="shared" si="44"/>
        <v>16.225807195394875</v>
      </c>
    </row>
    <row r="787" spans="1:4">
      <c r="A787">
        <f t="shared" si="42"/>
        <v>775</v>
      </c>
      <c r="B787">
        <v>0.73575475795631995</v>
      </c>
      <c r="C787">
        <f t="shared" si="43"/>
        <v>9.0819079470318496</v>
      </c>
      <c r="D787">
        <f t="shared" si="44"/>
        <v>15.436752011576489</v>
      </c>
    </row>
    <row r="788" spans="1:4">
      <c r="A788">
        <f t="shared" si="42"/>
        <v>776</v>
      </c>
      <c r="B788">
        <v>0.96952823437241986</v>
      </c>
      <c r="C788">
        <f t="shared" si="43"/>
        <v>9.2259397690189644</v>
      </c>
      <c r="D788">
        <f t="shared" si="44"/>
        <v>14.95852902963532</v>
      </c>
    </row>
    <row r="789" spans="1:4">
      <c r="A789">
        <f t="shared" si="42"/>
        <v>777</v>
      </c>
      <c r="B789">
        <v>0.44433885056849176</v>
      </c>
      <c r="C789">
        <f t="shared" si="43"/>
        <v>8.9828091107130899</v>
      </c>
      <c r="D789">
        <f t="shared" si="44"/>
        <v>15.779228927748731</v>
      </c>
    </row>
    <row r="790" spans="1:4">
      <c r="A790">
        <f t="shared" si="42"/>
        <v>778</v>
      </c>
      <c r="B790">
        <v>8.3258394902654409E-2</v>
      </c>
      <c r="C790">
        <f t="shared" si="43"/>
        <v>8.8224194064782129</v>
      </c>
      <c r="D790">
        <f t="shared" si="44"/>
        <v>16.35817007313149</v>
      </c>
    </row>
    <row r="791" spans="1:4">
      <c r="A791">
        <f t="shared" si="42"/>
        <v>779</v>
      </c>
      <c r="B791">
        <v>8.2569091611309098E-2</v>
      </c>
      <c r="C791">
        <f t="shared" si="43"/>
        <v>8.8219115929271528</v>
      </c>
      <c r="D791">
        <f t="shared" si="44"/>
        <v>16.360053370063277</v>
      </c>
    </row>
    <row r="792" spans="1:4">
      <c r="A792">
        <f t="shared" si="42"/>
        <v>780</v>
      </c>
      <c r="B792">
        <v>0.72504097696344516</v>
      </c>
      <c r="C792">
        <f t="shared" si="43"/>
        <v>9.0775306220025325</v>
      </c>
      <c r="D792">
        <f t="shared" si="44"/>
        <v>15.451643280098411</v>
      </c>
    </row>
    <row r="793" spans="1:4">
      <c r="A793">
        <f t="shared" si="42"/>
        <v>781</v>
      </c>
      <c r="B793">
        <v>5.9299360896381437E-2</v>
      </c>
      <c r="C793">
        <f t="shared" si="43"/>
        <v>8.8033144954077045</v>
      </c>
      <c r="D793">
        <f t="shared" si="44"/>
        <v>16.429247961100764</v>
      </c>
    </row>
    <row r="794" spans="1:4">
      <c r="A794">
        <f t="shared" si="42"/>
        <v>782</v>
      </c>
      <c r="B794">
        <v>0.75172511111523321</v>
      </c>
      <c r="C794">
        <f t="shared" si="43"/>
        <v>9.0886011352933558</v>
      </c>
      <c r="D794">
        <f t="shared" si="44"/>
        <v>15.414023972123186</v>
      </c>
    </row>
    <row r="795" spans="1:4">
      <c r="A795">
        <f t="shared" si="42"/>
        <v>783</v>
      </c>
      <c r="B795">
        <v>0.35188723834473068</v>
      </c>
      <c r="C795">
        <f t="shared" si="43"/>
        <v>8.951673802573989</v>
      </c>
      <c r="D795">
        <f t="shared" si="44"/>
        <v>15.889185022907435</v>
      </c>
    </row>
    <row r="796" spans="1:4">
      <c r="A796">
        <f t="shared" si="42"/>
        <v>784</v>
      </c>
      <c r="B796">
        <v>0.18265065537276959</v>
      </c>
      <c r="C796">
        <f t="shared" si="43"/>
        <v>8.8813204841354079</v>
      </c>
      <c r="D796">
        <f t="shared" si="44"/>
        <v>16.141914207369272</v>
      </c>
    </row>
    <row r="797" spans="1:4">
      <c r="A797">
        <f t="shared" si="42"/>
        <v>785</v>
      </c>
      <c r="B797">
        <v>0.50747507435254025</v>
      </c>
      <c r="C797">
        <f t="shared" si="43"/>
        <v>9.0022509670602719</v>
      </c>
      <c r="D797">
        <f t="shared" si="44"/>
        <v>15.711146792576923</v>
      </c>
    </row>
    <row r="798" spans="1:4">
      <c r="A798">
        <f t="shared" si="42"/>
        <v>786</v>
      </c>
      <c r="B798">
        <v>0.61062605880361187</v>
      </c>
      <c r="C798">
        <f t="shared" si="43"/>
        <v>9.0352599210256415</v>
      </c>
      <c r="D798">
        <f t="shared" si="44"/>
        <v>15.596559897038148</v>
      </c>
    </row>
    <row r="799" spans="1:4">
      <c r="A799">
        <f t="shared" si="42"/>
        <v>787</v>
      </c>
      <c r="B799">
        <v>0.3900099217025419</v>
      </c>
      <c r="C799">
        <f t="shared" si="43"/>
        <v>8.964956196203179</v>
      </c>
      <c r="D799">
        <f t="shared" si="44"/>
        <v>15.842137371333594</v>
      </c>
    </row>
    <row r="800" spans="1:4">
      <c r="A800">
        <f t="shared" si="42"/>
        <v>788</v>
      </c>
      <c r="B800">
        <v>0.22768629503941007</v>
      </c>
      <c r="C800">
        <f t="shared" si="43"/>
        <v>8.9024439011358307</v>
      </c>
      <c r="D800">
        <f t="shared" si="44"/>
        <v>16.065403113356624</v>
      </c>
    </row>
    <row r="801" spans="1:4">
      <c r="A801">
        <f t="shared" si="42"/>
        <v>789</v>
      </c>
      <c r="B801">
        <v>0.53098968601204977</v>
      </c>
      <c r="C801">
        <f t="shared" si="43"/>
        <v>9.009445604889839</v>
      </c>
      <c r="D801">
        <f t="shared" si="44"/>
        <v>15.686064033292546</v>
      </c>
    </row>
    <row r="802" spans="1:4">
      <c r="A802">
        <f t="shared" si="42"/>
        <v>790</v>
      </c>
      <c r="B802">
        <v>0.1488616028823202</v>
      </c>
      <c r="C802">
        <f t="shared" si="43"/>
        <v>8.8636920539269326</v>
      </c>
      <c r="D802">
        <f t="shared" si="44"/>
        <v>16.206185297682801</v>
      </c>
    </row>
    <row r="803" spans="1:4">
      <c r="A803">
        <f t="shared" si="42"/>
        <v>791</v>
      </c>
      <c r="B803">
        <v>0.26347099548917474</v>
      </c>
      <c r="C803">
        <f t="shared" si="43"/>
        <v>8.9177723104254802</v>
      </c>
      <c r="D803">
        <f t="shared" si="44"/>
        <v>16.01022219486185</v>
      </c>
    </row>
    <row r="804" spans="1:4">
      <c r="A804">
        <f t="shared" si="42"/>
        <v>792</v>
      </c>
      <c r="B804">
        <v>0.68168764743495647</v>
      </c>
      <c r="C804">
        <f t="shared" si="43"/>
        <v>9.060633704415789</v>
      </c>
      <c r="D804">
        <f t="shared" si="44"/>
        <v>15.509327675413433</v>
      </c>
    </row>
    <row r="805" spans="1:4">
      <c r="A805">
        <f t="shared" si="42"/>
        <v>793</v>
      </c>
      <c r="B805">
        <v>0.77295770428337107</v>
      </c>
      <c r="C805">
        <f t="shared" si="43"/>
        <v>9.0978426028338486</v>
      </c>
      <c r="D805">
        <f t="shared" si="44"/>
        <v>15.382725155485584</v>
      </c>
    </row>
    <row r="806" spans="1:4">
      <c r="A806">
        <f t="shared" si="42"/>
        <v>794</v>
      </c>
      <c r="B806">
        <v>0.28168664270350785</v>
      </c>
      <c r="C806">
        <f t="shared" si="43"/>
        <v>8.9251745893448717</v>
      </c>
      <c r="D806">
        <f t="shared" si="44"/>
        <v>15.983676386975722</v>
      </c>
    </row>
    <row r="807" spans="1:4">
      <c r="A807">
        <f t="shared" si="42"/>
        <v>795</v>
      </c>
      <c r="B807">
        <v>0.91166329855034633</v>
      </c>
      <c r="C807">
        <f t="shared" si="43"/>
        <v>9.1739023939127406</v>
      </c>
      <c r="D807">
        <f t="shared" si="44"/>
        <v>15.12870966371535</v>
      </c>
    </row>
    <row r="808" spans="1:4">
      <c r="A808">
        <f t="shared" si="42"/>
        <v>796</v>
      </c>
      <c r="B808">
        <v>4.1242902985839436E-2</v>
      </c>
      <c r="C808">
        <f t="shared" si="43"/>
        <v>8.7861610267896744</v>
      </c>
      <c r="D808">
        <f t="shared" si="44"/>
        <v>16.493461145818596</v>
      </c>
    </row>
    <row r="809" spans="1:4">
      <c r="A809">
        <f t="shared" si="42"/>
        <v>797</v>
      </c>
      <c r="B809">
        <v>0.9154008559786595</v>
      </c>
      <c r="C809">
        <f t="shared" si="43"/>
        <v>9.1765988414809598</v>
      </c>
      <c r="D809">
        <f t="shared" si="44"/>
        <v>15.119820143823294</v>
      </c>
    </row>
    <row r="810" spans="1:4">
      <c r="A810">
        <f t="shared" si="42"/>
        <v>798</v>
      </c>
      <c r="B810">
        <v>0.94668264869415553</v>
      </c>
      <c r="C810">
        <f t="shared" si="43"/>
        <v>9.2020350918182849</v>
      </c>
      <c r="D810">
        <f t="shared" si="44"/>
        <v>15.03634730705136</v>
      </c>
    </row>
    <row r="811" spans="1:4">
      <c r="A811">
        <f t="shared" si="42"/>
        <v>799</v>
      </c>
      <c r="B811">
        <v>0.11332937711264179</v>
      </c>
      <c r="C811">
        <f t="shared" si="43"/>
        <v>8.8428260756314323</v>
      </c>
      <c r="D811">
        <f t="shared" si="44"/>
        <v>16.282757396920591</v>
      </c>
    </row>
    <row r="812" spans="1:4">
      <c r="A812">
        <f t="shared" si="42"/>
        <v>800</v>
      </c>
      <c r="B812">
        <v>0.81828575095586165</v>
      </c>
      <c r="C812">
        <f t="shared" si="43"/>
        <v>9.1191449065468575</v>
      </c>
      <c r="D812">
        <f t="shared" si="44"/>
        <v>15.31094106873023</v>
      </c>
    </row>
    <row r="813" spans="1:4">
      <c r="A813">
        <f t="shared" si="42"/>
        <v>801</v>
      </c>
      <c r="B813">
        <v>0.66405539360875188</v>
      </c>
      <c r="C813">
        <f t="shared" si="43"/>
        <v>9.0540934544376164</v>
      </c>
      <c r="D813">
        <f t="shared" si="44"/>
        <v>15.531742181379656</v>
      </c>
    </row>
    <row r="814" spans="1:4">
      <c r="A814">
        <f t="shared" si="42"/>
        <v>802</v>
      </c>
      <c r="B814">
        <v>0.63364496670003234</v>
      </c>
      <c r="C814">
        <f t="shared" si="43"/>
        <v>9.0432045444444267</v>
      </c>
      <c r="D814">
        <f t="shared" si="44"/>
        <v>15.569168198374015</v>
      </c>
    </row>
    <row r="815" spans="1:4">
      <c r="A815">
        <f t="shared" si="42"/>
        <v>803</v>
      </c>
      <c r="B815">
        <v>0.47670873026277416</v>
      </c>
      <c r="C815">
        <f t="shared" si="43"/>
        <v>8.9929292942798646</v>
      </c>
      <c r="D815">
        <f t="shared" si="44"/>
        <v>15.743734633216562</v>
      </c>
    </row>
    <row r="816" spans="1:4">
      <c r="A816">
        <f t="shared" si="42"/>
        <v>804</v>
      </c>
      <c r="B816">
        <v>7.9339355143966728E-2</v>
      </c>
      <c r="C816">
        <f t="shared" si="43"/>
        <v>8.8195034891788264</v>
      </c>
      <c r="D816">
        <f t="shared" si="44"/>
        <v>16.368988586062482</v>
      </c>
    </row>
    <row r="817" spans="1:4">
      <c r="A817">
        <f t="shared" si="42"/>
        <v>805</v>
      </c>
      <c r="B817">
        <v>0.81788915368563808</v>
      </c>
      <c r="C817">
        <f t="shared" si="43"/>
        <v>9.1189476530486697</v>
      </c>
      <c r="D817">
        <f t="shared" si="44"/>
        <v>15.3116034630033</v>
      </c>
    </row>
    <row r="818" spans="1:4">
      <c r="A818">
        <f t="shared" si="42"/>
        <v>806</v>
      </c>
      <c r="B818">
        <v>0.62288701254897005</v>
      </c>
      <c r="C818">
        <f t="shared" si="43"/>
        <v>9.0394614467277723</v>
      </c>
      <c r="D818">
        <f t="shared" si="44"/>
        <v>15.582064759535561</v>
      </c>
    </row>
    <row r="819" spans="1:4">
      <c r="A819">
        <f t="shared" si="42"/>
        <v>807</v>
      </c>
      <c r="B819">
        <v>0.82529672404479193</v>
      </c>
      <c r="C819">
        <f t="shared" si="43"/>
        <v>9.1226681368959959</v>
      </c>
      <c r="D819">
        <f t="shared" si="44"/>
        <v>15.299116993867145</v>
      </c>
    </row>
    <row r="820" spans="1:4">
      <c r="A820">
        <f t="shared" si="42"/>
        <v>808</v>
      </c>
      <c r="B820">
        <v>9.8947670290852274E-2</v>
      </c>
      <c r="C820">
        <f t="shared" si="43"/>
        <v>8.8334562874215869</v>
      </c>
      <c r="D820">
        <f t="shared" si="44"/>
        <v>16.317318478767888</v>
      </c>
    </row>
    <row r="821" spans="1:4">
      <c r="A821">
        <f t="shared" si="42"/>
        <v>809</v>
      </c>
      <c r="B821">
        <v>0.38508393337517388</v>
      </c>
      <c r="C821">
        <f t="shared" si="43"/>
        <v>8.9632776253454356</v>
      </c>
      <c r="D821">
        <f t="shared" si="44"/>
        <v>15.848071504183199</v>
      </c>
    </row>
    <row r="822" spans="1:4">
      <c r="A822">
        <f t="shared" si="42"/>
        <v>810</v>
      </c>
      <c r="B822">
        <v>0.28185796828786858</v>
      </c>
      <c r="C822">
        <f t="shared" si="43"/>
        <v>8.9252430560346223</v>
      </c>
      <c r="D822">
        <f t="shared" si="44"/>
        <v>15.983431162233281</v>
      </c>
    </row>
    <row r="823" spans="1:4">
      <c r="A823">
        <f t="shared" si="42"/>
        <v>811</v>
      </c>
      <c r="B823">
        <v>0.74420422950516807</v>
      </c>
      <c r="C823">
        <f t="shared" si="43"/>
        <v>9.0854231170674016</v>
      </c>
      <c r="D823">
        <f t="shared" si="44"/>
        <v>15.424809296257932</v>
      </c>
    </row>
    <row r="824" spans="1:4">
      <c r="A824">
        <f t="shared" si="42"/>
        <v>812</v>
      </c>
      <c r="B824">
        <v>0.41552145040105914</v>
      </c>
      <c r="C824">
        <f t="shared" si="43"/>
        <v>8.9734846633217131</v>
      </c>
      <c r="D824">
        <f t="shared" si="44"/>
        <v>15.812038708806845</v>
      </c>
    </row>
    <row r="825" spans="1:4">
      <c r="A825">
        <f t="shared" si="42"/>
        <v>813</v>
      </c>
      <c r="B825">
        <v>0.3739943229001037</v>
      </c>
      <c r="C825">
        <f t="shared" si="43"/>
        <v>8.9594590104853147</v>
      </c>
      <c r="D825">
        <f t="shared" si="44"/>
        <v>15.861583609749559</v>
      </c>
    </row>
    <row r="826" spans="1:4">
      <c r="A826">
        <f t="shared" si="42"/>
        <v>814</v>
      </c>
      <c r="B826">
        <v>0.69534286143969837</v>
      </c>
      <c r="C826">
        <f t="shared" si="43"/>
        <v>9.0658242434818366</v>
      </c>
      <c r="D826">
        <f t="shared" si="44"/>
        <v>15.491573365640999</v>
      </c>
    </row>
    <row r="827" spans="1:4">
      <c r="A827">
        <f t="shared" si="42"/>
        <v>815</v>
      </c>
      <c r="B827">
        <v>0.36238902492692926</v>
      </c>
      <c r="C827">
        <f t="shared" si="43"/>
        <v>8.9554016924118702</v>
      </c>
      <c r="D827">
        <f t="shared" si="44"/>
        <v>15.875959306218579</v>
      </c>
    </row>
    <row r="828" spans="1:4">
      <c r="A828">
        <f t="shared" si="42"/>
        <v>816</v>
      </c>
      <c r="B828">
        <v>0.25988617280118298</v>
      </c>
      <c r="C828">
        <f t="shared" si="43"/>
        <v>8.9162857163665983</v>
      </c>
      <c r="D828">
        <f t="shared" si="44"/>
        <v>16.015561343039586</v>
      </c>
    </row>
    <row r="829" spans="1:4">
      <c r="A829">
        <f t="shared" si="42"/>
        <v>817</v>
      </c>
      <c r="B829">
        <v>0.92960358784025243</v>
      </c>
      <c r="C829">
        <f t="shared" si="43"/>
        <v>9.1874328902887061</v>
      </c>
      <c r="D829">
        <f t="shared" si="44"/>
        <v>15.084181834925472</v>
      </c>
    </row>
    <row r="830" spans="1:4">
      <c r="A830">
        <f t="shared" si="42"/>
        <v>818</v>
      </c>
      <c r="B830">
        <v>0.2008394850390216</v>
      </c>
      <c r="C830">
        <f t="shared" si="43"/>
        <v>8.8901344453459803</v>
      </c>
      <c r="D830">
        <f t="shared" si="44"/>
        <v>16.109922862585293</v>
      </c>
    </row>
    <row r="831" spans="1:4">
      <c r="A831">
        <f t="shared" si="42"/>
        <v>819</v>
      </c>
      <c r="B831">
        <v>0.94353303329235594</v>
      </c>
      <c r="C831">
        <f t="shared" si="43"/>
        <v>9.199183066861881</v>
      </c>
      <c r="D831">
        <f t="shared" si="44"/>
        <v>15.045672197128107</v>
      </c>
    </row>
    <row r="832" spans="1:4">
      <c r="A832">
        <f t="shared" si="42"/>
        <v>820</v>
      </c>
      <c r="B832">
        <v>0.9586252901668475</v>
      </c>
      <c r="C832">
        <f t="shared" si="43"/>
        <v>9.2137014034299085</v>
      </c>
      <c r="D832">
        <f t="shared" si="44"/>
        <v>14.998293619688303</v>
      </c>
    </row>
    <row r="833" spans="1:4">
      <c r="A833">
        <f t="shared" si="42"/>
        <v>821</v>
      </c>
      <c r="B833">
        <v>0.12642378127881315</v>
      </c>
      <c r="C833">
        <f t="shared" si="43"/>
        <v>8.8508518499395556</v>
      </c>
      <c r="D833">
        <f t="shared" si="44"/>
        <v>16.253241032075191</v>
      </c>
    </row>
    <row r="834" spans="1:4">
      <c r="A834">
        <f t="shared" si="42"/>
        <v>822</v>
      </c>
      <c r="B834">
        <v>0.39750646570178039</v>
      </c>
      <c r="C834">
        <f t="shared" si="43"/>
        <v>8.9674904929643677</v>
      </c>
      <c r="D834">
        <f t="shared" si="44"/>
        <v>15.833184363964158</v>
      </c>
    </row>
    <row r="835" spans="1:4">
      <c r="A835">
        <f t="shared" si="42"/>
        <v>823</v>
      </c>
      <c r="B835">
        <v>0.21133118868790479</v>
      </c>
      <c r="C835">
        <f t="shared" si="43"/>
        <v>8.8950374681024726</v>
      </c>
      <c r="D835">
        <f t="shared" si="44"/>
        <v>16.092167895406789</v>
      </c>
    </row>
    <row r="836" spans="1:4">
      <c r="A836">
        <f t="shared" si="42"/>
        <v>824</v>
      </c>
      <c r="B836">
        <v>0.85964685615136815</v>
      </c>
      <c r="C836">
        <f t="shared" si="43"/>
        <v>9.1410548336917614</v>
      </c>
      <c r="D836">
        <f t="shared" si="44"/>
        <v>15.237632335684459</v>
      </c>
    </row>
    <row r="837" spans="1:4">
      <c r="A837">
        <f t="shared" si="42"/>
        <v>825</v>
      </c>
      <c r="B837">
        <v>0.17846175403938869</v>
      </c>
      <c r="C837">
        <f t="shared" si="43"/>
        <v>8.8792292267658652</v>
      </c>
      <c r="D837">
        <f t="shared" si="44"/>
        <v>16.149518667494167</v>
      </c>
    </row>
    <row r="838" spans="1:4">
      <c r="A838">
        <f t="shared" si="42"/>
        <v>826</v>
      </c>
      <c r="B838">
        <v>0.77135696196373793</v>
      </c>
      <c r="C838">
        <f t="shared" si="43"/>
        <v>9.0971312078053224</v>
      </c>
      <c r="D838">
        <f t="shared" si="44"/>
        <v>15.385131105631697</v>
      </c>
    </row>
    <row r="839" spans="1:4">
      <c r="A839">
        <f t="shared" si="42"/>
        <v>827</v>
      </c>
      <c r="B839">
        <v>7.8317434976527212E-2</v>
      </c>
      <c r="C839">
        <f t="shared" si="43"/>
        <v>8.8187313703103563</v>
      </c>
      <c r="D839">
        <f t="shared" si="44"/>
        <v>16.371855065991603</v>
      </c>
    </row>
    <row r="840" spans="1:4">
      <c r="A840">
        <f t="shared" si="42"/>
        <v>828</v>
      </c>
      <c r="B840">
        <v>3.6957147312171923E-2</v>
      </c>
      <c r="C840">
        <f t="shared" si="43"/>
        <v>8.7815615504768694</v>
      </c>
      <c r="D840">
        <f t="shared" si="44"/>
        <v>16.510743072312042</v>
      </c>
    </row>
    <row r="841" spans="1:4">
      <c r="A841">
        <f t="shared" si="42"/>
        <v>829</v>
      </c>
      <c r="B841">
        <v>0.31407302955311112</v>
      </c>
      <c r="C841">
        <f t="shared" si="43"/>
        <v>8.937766997961365</v>
      </c>
      <c r="D841">
        <f t="shared" si="44"/>
        <v>15.938669351621584</v>
      </c>
    </row>
    <row r="842" spans="1:4">
      <c r="A842">
        <f t="shared" si="42"/>
        <v>830</v>
      </c>
      <c r="B842">
        <v>0.16331887041678583</v>
      </c>
      <c r="C842">
        <f t="shared" si="43"/>
        <v>8.8714566903769629</v>
      </c>
      <c r="D842">
        <f t="shared" si="44"/>
        <v>16.177829172275615</v>
      </c>
    </row>
    <row r="843" spans="1:4">
      <c r="A843">
        <f t="shared" si="42"/>
        <v>831</v>
      </c>
      <c r="B843">
        <v>0.16144203670222801</v>
      </c>
      <c r="C843">
        <f t="shared" si="43"/>
        <v>8.8704686675210471</v>
      </c>
      <c r="D843">
        <f t="shared" si="44"/>
        <v>16.181433255838751</v>
      </c>
    </row>
    <row r="844" spans="1:4">
      <c r="A844">
        <f t="shared" si="42"/>
        <v>832</v>
      </c>
      <c r="B844">
        <v>0.48795459609972358</v>
      </c>
      <c r="C844">
        <f t="shared" si="43"/>
        <v>8.9963643488983625</v>
      </c>
      <c r="D844">
        <f t="shared" si="44"/>
        <v>15.73171416326816</v>
      </c>
    </row>
    <row r="845" spans="1:4">
      <c r="A845">
        <f t="shared" si="42"/>
        <v>833</v>
      </c>
      <c r="B845">
        <v>0.34631408502952965</v>
      </c>
      <c r="C845">
        <f t="shared" si="43"/>
        <v>8.9496728565649768</v>
      </c>
      <c r="D845">
        <f t="shared" si="44"/>
        <v>15.896290747555296</v>
      </c>
    </row>
    <row r="846" spans="1:4">
      <c r="A846">
        <f t="shared" ref="A846:A909" si="45">A845+1</f>
        <v>834</v>
      </c>
      <c r="B846">
        <v>0.53937278705636449</v>
      </c>
      <c r="C846">
        <f t="shared" ref="C846:C909" si="46">IF(B846&lt;0.5,$B$8+$B$9*(-1+SQRT(2*B846)),$B$8+$B$9*(1-SQRT(2*(1-B846))))</f>
        <v>9.0120540010178054</v>
      </c>
      <c r="D846">
        <f t="shared" ref="D846:D909" si="47">$B$5/(PI()*C846^2/4)</f>
        <v>15.676985182341134</v>
      </c>
    </row>
    <row r="847" spans="1:4">
      <c r="A847">
        <f t="shared" si="45"/>
        <v>835</v>
      </c>
      <c r="B847">
        <v>0.86009187167388523</v>
      </c>
      <c r="C847">
        <f t="shared" si="46"/>
        <v>9.141307016227243</v>
      </c>
      <c r="D847">
        <f t="shared" si="47"/>
        <v>15.236791621824562</v>
      </c>
    </row>
    <row r="848" spans="1:4">
      <c r="A848">
        <f t="shared" si="45"/>
        <v>836</v>
      </c>
      <c r="B848">
        <v>0.13362995040538794</v>
      </c>
      <c r="C848">
        <f t="shared" si="46"/>
        <v>8.8550915570653981</v>
      </c>
      <c r="D848">
        <f t="shared" si="47"/>
        <v>16.237681060730285</v>
      </c>
    </row>
    <row r="849" spans="1:4">
      <c r="A849">
        <f t="shared" si="45"/>
        <v>837</v>
      </c>
      <c r="B849">
        <v>0.59907492451528821</v>
      </c>
      <c r="C849">
        <f t="shared" si="46"/>
        <v>9.031361742137781</v>
      </c>
      <c r="D849">
        <f t="shared" si="47"/>
        <v>15.610026593050552</v>
      </c>
    </row>
    <row r="850" spans="1:4">
      <c r="A850">
        <f t="shared" si="45"/>
        <v>838</v>
      </c>
      <c r="B850">
        <v>0.30542295107014361</v>
      </c>
      <c r="C850">
        <f t="shared" si="46"/>
        <v>8.9344698940005429</v>
      </c>
      <c r="D850">
        <f t="shared" si="47"/>
        <v>15.95043527552137</v>
      </c>
    </row>
    <row r="851" spans="1:4">
      <c r="A851">
        <f t="shared" si="45"/>
        <v>839</v>
      </c>
      <c r="B851">
        <v>0.23547725656112917</v>
      </c>
      <c r="C851">
        <f t="shared" si="46"/>
        <v>8.9058783771574941</v>
      </c>
      <c r="D851">
        <f t="shared" si="47"/>
        <v>16.053014531273757</v>
      </c>
    </row>
    <row r="852" spans="1:4">
      <c r="A852">
        <f t="shared" si="45"/>
        <v>840</v>
      </c>
      <c r="B852">
        <v>6.9730319604044411E-4</v>
      </c>
      <c r="C852">
        <f t="shared" si="46"/>
        <v>8.7112033287592254</v>
      </c>
      <c r="D852">
        <f t="shared" si="47"/>
        <v>16.778526459637277</v>
      </c>
    </row>
    <row r="853" spans="1:4">
      <c r="A853">
        <f t="shared" si="45"/>
        <v>841</v>
      </c>
      <c r="B853">
        <v>0.29598880350911649</v>
      </c>
      <c r="C853">
        <f t="shared" si="46"/>
        <v>8.9308202431149422</v>
      </c>
      <c r="D853">
        <f t="shared" si="47"/>
        <v>15.963474484318221</v>
      </c>
    </row>
    <row r="854" spans="1:4">
      <c r="A854">
        <f t="shared" si="45"/>
        <v>842</v>
      </c>
      <c r="B854">
        <v>0.25230587399336457</v>
      </c>
      <c r="C854">
        <f t="shared" si="46"/>
        <v>8.9131080883467479</v>
      </c>
      <c r="D854">
        <f t="shared" si="47"/>
        <v>16.026982851155879</v>
      </c>
    </row>
    <row r="855" spans="1:4">
      <c r="A855">
        <f t="shared" si="45"/>
        <v>843</v>
      </c>
      <c r="B855">
        <v>0.15294524349596661</v>
      </c>
      <c r="C855">
        <f t="shared" si="46"/>
        <v>8.8659221016901419</v>
      </c>
      <c r="D855">
        <f t="shared" si="47"/>
        <v>16.198033630741563</v>
      </c>
    </row>
    <row r="856" spans="1:4">
      <c r="A856">
        <f t="shared" si="45"/>
        <v>844</v>
      </c>
      <c r="B856">
        <v>0.21569409223289515</v>
      </c>
      <c r="C856">
        <f t="shared" si="46"/>
        <v>8.8970404440766444</v>
      </c>
      <c r="D856">
        <f t="shared" si="47"/>
        <v>16.084923104810265</v>
      </c>
    </row>
    <row r="857" spans="1:4">
      <c r="A857">
        <f t="shared" si="45"/>
        <v>845</v>
      </c>
      <c r="B857">
        <v>0.1021854163242466</v>
      </c>
      <c r="C857">
        <f t="shared" si="46"/>
        <v>8.835622177162751</v>
      </c>
      <c r="D857">
        <f t="shared" si="47"/>
        <v>16.309319680193646</v>
      </c>
    </row>
    <row r="858" spans="1:4">
      <c r="A858">
        <f t="shared" si="45"/>
        <v>846</v>
      </c>
      <c r="B858">
        <v>0.97416725370530632</v>
      </c>
      <c r="C858">
        <f t="shared" si="46"/>
        <v>9.231809866307179</v>
      </c>
      <c r="D858">
        <f t="shared" si="47"/>
        <v>14.939512150961193</v>
      </c>
    </row>
    <row r="859" spans="1:4">
      <c r="A859">
        <f t="shared" si="45"/>
        <v>847</v>
      </c>
      <c r="B859">
        <v>0.12432476407812576</v>
      </c>
      <c r="C859">
        <f t="shared" si="46"/>
        <v>8.8495943098318328</v>
      </c>
      <c r="D859">
        <f t="shared" si="47"/>
        <v>16.25786057823192</v>
      </c>
    </row>
    <row r="860" spans="1:4">
      <c r="A860">
        <f t="shared" si="45"/>
        <v>848</v>
      </c>
      <c r="B860">
        <v>0.13963314762658285</v>
      </c>
      <c r="C860">
        <f t="shared" si="46"/>
        <v>8.8585369564889671</v>
      </c>
      <c r="D860">
        <f t="shared" si="47"/>
        <v>16.225052696094973</v>
      </c>
    </row>
    <row r="861" spans="1:4">
      <c r="A861">
        <f t="shared" si="45"/>
        <v>849</v>
      </c>
      <c r="B861">
        <v>0.33819772408364468</v>
      </c>
      <c r="C861">
        <f t="shared" si="46"/>
        <v>8.9467297921513662</v>
      </c>
      <c r="D861">
        <f t="shared" si="47"/>
        <v>15.906750771175048</v>
      </c>
    </row>
    <row r="862" spans="1:4">
      <c r="A862">
        <f t="shared" si="45"/>
        <v>850</v>
      </c>
      <c r="B862">
        <v>0.21934642861084264</v>
      </c>
      <c r="C862">
        <f t="shared" si="46"/>
        <v>8.8987016787799025</v>
      </c>
      <c r="D862">
        <f t="shared" si="47"/>
        <v>16.07891810784211</v>
      </c>
    </row>
    <row r="863" spans="1:4">
      <c r="A863">
        <f t="shared" si="45"/>
        <v>851</v>
      </c>
      <c r="B863">
        <v>0.34850301565227415</v>
      </c>
      <c r="C863">
        <f t="shared" si="46"/>
        <v>8.9504606612173045</v>
      </c>
      <c r="D863">
        <f t="shared" si="47"/>
        <v>15.893492540592479</v>
      </c>
    </row>
    <row r="864" spans="1:4">
      <c r="A864">
        <f t="shared" si="45"/>
        <v>852</v>
      </c>
      <c r="B864">
        <v>0.31700145881173469</v>
      </c>
      <c r="C864">
        <f t="shared" si="46"/>
        <v>8.9388729004849914</v>
      </c>
      <c r="D864">
        <f t="shared" si="47"/>
        <v>15.934725784129871</v>
      </c>
    </row>
    <row r="865" spans="1:4">
      <c r="A865">
        <f t="shared" si="45"/>
        <v>853</v>
      </c>
      <c r="B865">
        <v>0.85809297825519248</v>
      </c>
      <c r="C865">
        <f t="shared" si="46"/>
        <v>9.1401773986131332</v>
      </c>
      <c r="D865">
        <f t="shared" si="47"/>
        <v>15.24055802832455</v>
      </c>
    </row>
    <row r="866" spans="1:4">
      <c r="A866">
        <f t="shared" si="45"/>
        <v>854</v>
      </c>
      <c r="B866">
        <v>0.24813733743768118</v>
      </c>
      <c r="C866">
        <f t="shared" si="46"/>
        <v>8.9113402960601285</v>
      </c>
      <c r="D866">
        <f t="shared" si="47"/>
        <v>16.033342205853714</v>
      </c>
    </row>
    <row r="867" spans="1:4">
      <c r="A867">
        <f t="shared" si="45"/>
        <v>855</v>
      </c>
      <c r="B867">
        <v>0.81336620973889606</v>
      </c>
      <c r="C867">
        <f t="shared" si="46"/>
        <v>9.1167131149072613</v>
      </c>
      <c r="D867">
        <f t="shared" si="47"/>
        <v>15.319110237548585</v>
      </c>
    </row>
    <row r="868" spans="1:4">
      <c r="A868">
        <f t="shared" si="45"/>
        <v>856</v>
      </c>
      <c r="B868">
        <v>0.14477124219023052</v>
      </c>
      <c r="C868">
        <f t="shared" si="46"/>
        <v>8.8614274561350754</v>
      </c>
      <c r="D868">
        <f t="shared" si="47"/>
        <v>16.214469556883881</v>
      </c>
    </row>
    <row r="869" spans="1:4">
      <c r="A869">
        <f t="shared" si="45"/>
        <v>857</v>
      </c>
      <c r="B869">
        <v>0.34583289134890993</v>
      </c>
      <c r="C869">
        <f t="shared" si="46"/>
        <v>8.9494993395638627</v>
      </c>
      <c r="D869">
        <f t="shared" si="47"/>
        <v>15.896907162694077</v>
      </c>
    </row>
    <row r="870" spans="1:4">
      <c r="A870">
        <f t="shared" si="45"/>
        <v>858</v>
      </c>
      <c r="B870">
        <v>0.28709723018976185</v>
      </c>
      <c r="C870">
        <f t="shared" si="46"/>
        <v>8.9273268603446532</v>
      </c>
      <c r="D870">
        <f t="shared" si="47"/>
        <v>15.975970372210545</v>
      </c>
    </row>
    <row r="871" spans="1:4">
      <c r="A871">
        <f t="shared" si="45"/>
        <v>859</v>
      </c>
      <c r="B871">
        <v>0.55358809363361994</v>
      </c>
      <c r="C871">
        <f t="shared" si="46"/>
        <v>9.0165319362856753</v>
      </c>
      <c r="D871">
        <f t="shared" si="47"/>
        <v>15.661417535427589</v>
      </c>
    </row>
    <row r="872" spans="1:4">
      <c r="A872">
        <f t="shared" si="45"/>
        <v>860</v>
      </c>
      <c r="B872">
        <v>0.95327794532257526</v>
      </c>
      <c r="C872">
        <f t="shared" si="46"/>
        <v>9.208294112283145</v>
      </c>
      <c r="D872">
        <f t="shared" si="47"/>
        <v>15.015913376641036</v>
      </c>
    </row>
    <row r="873" spans="1:4">
      <c r="A873">
        <f t="shared" si="45"/>
        <v>861</v>
      </c>
      <c r="B873">
        <v>0.79284253384750225</v>
      </c>
      <c r="C873">
        <f t="shared" si="46"/>
        <v>9.1068980996793414</v>
      </c>
      <c r="D873">
        <f t="shared" si="47"/>
        <v>15.352148561435367</v>
      </c>
    </row>
    <row r="874" spans="1:4">
      <c r="A874">
        <f t="shared" si="45"/>
        <v>862</v>
      </c>
      <c r="B874">
        <v>0.43997851967896384</v>
      </c>
      <c r="C874">
        <f t="shared" si="46"/>
        <v>8.9814180760758155</v>
      </c>
      <c r="D874">
        <f t="shared" si="47"/>
        <v>15.784117054224689</v>
      </c>
    </row>
    <row r="875" spans="1:4">
      <c r="A875">
        <f t="shared" si="45"/>
        <v>863</v>
      </c>
      <c r="B875">
        <v>0.58490309554409592</v>
      </c>
      <c r="C875">
        <f t="shared" si="46"/>
        <v>9.0266550845505584</v>
      </c>
      <c r="D875">
        <f t="shared" si="47"/>
        <v>15.626309524870798</v>
      </c>
    </row>
    <row r="876" spans="1:4">
      <c r="A876">
        <f t="shared" si="45"/>
        <v>864</v>
      </c>
      <c r="B876">
        <v>0.17835699594949173</v>
      </c>
      <c r="C876">
        <f t="shared" si="46"/>
        <v>8.879176614743411</v>
      </c>
      <c r="D876">
        <f t="shared" si="47"/>
        <v>16.149710050410146</v>
      </c>
    </row>
    <row r="877" spans="1:4">
      <c r="A877">
        <f t="shared" si="45"/>
        <v>865</v>
      </c>
      <c r="B877">
        <v>0.48586447961514345</v>
      </c>
      <c r="C877">
        <f t="shared" si="46"/>
        <v>8.9957289406377505</v>
      </c>
      <c r="D877">
        <f t="shared" si="47"/>
        <v>15.733936643343309</v>
      </c>
    </row>
    <row r="878" spans="1:4">
      <c r="A878">
        <f t="shared" si="45"/>
        <v>866</v>
      </c>
      <c r="B878">
        <v>0.17596185409390674</v>
      </c>
      <c r="C878">
        <f t="shared" si="46"/>
        <v>8.8779694741715645</v>
      </c>
      <c r="D878">
        <f t="shared" si="47"/>
        <v>16.15410211227768</v>
      </c>
    </row>
    <row r="879" spans="1:4">
      <c r="A879">
        <f t="shared" si="45"/>
        <v>867</v>
      </c>
      <c r="B879">
        <v>0.53808671821301624</v>
      </c>
      <c r="C879">
        <f t="shared" si="46"/>
        <v>9.0116523093179737</v>
      </c>
      <c r="D879">
        <f t="shared" si="47"/>
        <v>15.678382807318314</v>
      </c>
    </row>
    <row r="880" spans="1:4">
      <c r="A880">
        <f t="shared" si="45"/>
        <v>868</v>
      </c>
      <c r="B880">
        <v>5.8645058186856502E-2</v>
      </c>
      <c r="C880">
        <f t="shared" si="46"/>
        <v>8.8027429339353045</v>
      </c>
      <c r="D880">
        <f t="shared" si="47"/>
        <v>16.431381530167162</v>
      </c>
    </row>
    <row r="881" spans="1:4">
      <c r="A881">
        <f t="shared" si="45"/>
        <v>869</v>
      </c>
      <c r="B881">
        <v>0.23301855222831325</v>
      </c>
      <c r="C881">
        <f t="shared" si="46"/>
        <v>8.904800730958403</v>
      </c>
      <c r="D881">
        <f t="shared" si="47"/>
        <v>16.056900191917897</v>
      </c>
    </row>
    <row r="882" spans="1:4">
      <c r="A882">
        <f t="shared" si="45"/>
        <v>870</v>
      </c>
      <c r="B882">
        <v>0.55844785760615068</v>
      </c>
      <c r="C882">
        <f t="shared" si="46"/>
        <v>9.0180791145890513</v>
      </c>
      <c r="D882">
        <f t="shared" si="47"/>
        <v>15.656044123525083</v>
      </c>
    </row>
    <row r="883" spans="1:4">
      <c r="A883">
        <f t="shared" si="45"/>
        <v>871</v>
      </c>
      <c r="B883">
        <v>0.63606678191078392</v>
      </c>
      <c r="C883">
        <f t="shared" si="46"/>
        <v>9.044054733866675</v>
      </c>
      <c r="D883">
        <f t="shared" si="47"/>
        <v>15.566241166120729</v>
      </c>
    </row>
    <row r="884" spans="1:4">
      <c r="A884">
        <f t="shared" si="45"/>
        <v>872</v>
      </c>
      <c r="B884">
        <v>0.98068315623633584</v>
      </c>
      <c r="C884">
        <f t="shared" si="46"/>
        <v>9.2410336377460887</v>
      </c>
      <c r="D884">
        <f t="shared" si="47"/>
        <v>14.909703824258969</v>
      </c>
    </row>
    <row r="885" spans="1:4">
      <c r="A885">
        <f t="shared" si="45"/>
        <v>873</v>
      </c>
      <c r="B885">
        <v>0.19998667239722678</v>
      </c>
      <c r="C885">
        <f t="shared" si="46"/>
        <v>8.8897303376677037</v>
      </c>
      <c r="D885">
        <f t="shared" si="47"/>
        <v>16.11138753952067</v>
      </c>
    </row>
    <row r="886" spans="1:4">
      <c r="A886">
        <f t="shared" si="45"/>
        <v>874</v>
      </c>
      <c r="B886">
        <v>0.26326692899256376</v>
      </c>
      <c r="C886">
        <f t="shared" si="46"/>
        <v>8.9176879583685356</v>
      </c>
      <c r="D886">
        <f t="shared" si="47"/>
        <v>16.010525076408666</v>
      </c>
    </row>
    <row r="887" spans="1:4">
      <c r="A887">
        <f t="shared" si="45"/>
        <v>875</v>
      </c>
      <c r="B887">
        <v>7.8065992808808993E-3</v>
      </c>
      <c r="C887">
        <f t="shared" si="46"/>
        <v>8.7374858355990437</v>
      </c>
      <c r="D887">
        <f t="shared" si="47"/>
        <v>16.677738085402527</v>
      </c>
    </row>
    <row r="888" spans="1:4">
      <c r="A888">
        <f t="shared" si="45"/>
        <v>876</v>
      </c>
      <c r="B888">
        <v>0.30423071449321037</v>
      </c>
      <c r="C888">
        <f t="shared" si="46"/>
        <v>8.9340118129684445</v>
      </c>
      <c r="D888">
        <f t="shared" si="47"/>
        <v>15.952070997372847</v>
      </c>
    </row>
    <row r="889" spans="1:4">
      <c r="A889">
        <f t="shared" si="45"/>
        <v>877</v>
      </c>
      <c r="B889">
        <v>0.40755793726939138</v>
      </c>
      <c r="C889">
        <f t="shared" si="46"/>
        <v>8.9708513036861568</v>
      </c>
      <c r="D889">
        <f t="shared" si="47"/>
        <v>15.821323200219325</v>
      </c>
    </row>
    <row r="890" spans="1:4">
      <c r="A890">
        <f t="shared" si="45"/>
        <v>878</v>
      </c>
      <c r="B890">
        <v>0.82702078265329249</v>
      </c>
      <c r="C890">
        <f t="shared" si="46"/>
        <v>9.1235453057512856</v>
      </c>
      <c r="D890">
        <f t="shared" si="47"/>
        <v>15.296175316400159</v>
      </c>
    </row>
    <row r="891" spans="1:4">
      <c r="A891">
        <f t="shared" si="45"/>
        <v>879</v>
      </c>
      <c r="B891">
        <v>0.67629783718021752</v>
      </c>
      <c r="C891">
        <f t="shared" si="46"/>
        <v>9.0586156813138832</v>
      </c>
      <c r="D891">
        <f t="shared" si="47"/>
        <v>15.516238591794949</v>
      </c>
    </row>
    <row r="892" spans="1:4">
      <c r="A892">
        <f t="shared" si="45"/>
        <v>880</v>
      </c>
      <c r="B892">
        <v>0.60489536087386342</v>
      </c>
      <c r="C892">
        <f t="shared" si="46"/>
        <v>9.033318851354835</v>
      </c>
      <c r="D892">
        <f t="shared" si="47"/>
        <v>15.603263360628061</v>
      </c>
    </row>
    <row r="893" spans="1:4">
      <c r="A893">
        <f t="shared" si="45"/>
        <v>881</v>
      </c>
      <c r="B893">
        <v>0.42545350311923968</v>
      </c>
      <c r="C893">
        <f t="shared" si="46"/>
        <v>8.9767338623324999</v>
      </c>
      <c r="D893">
        <f t="shared" si="47"/>
        <v>15.800594198305999</v>
      </c>
    </row>
    <row r="894" spans="1:4">
      <c r="A894">
        <f t="shared" si="45"/>
        <v>882</v>
      </c>
      <c r="B894">
        <v>0.3783979335505443</v>
      </c>
      <c r="C894">
        <f t="shared" si="46"/>
        <v>8.960982045434351</v>
      </c>
      <c r="D894">
        <f t="shared" si="47"/>
        <v>15.856192304845406</v>
      </c>
    </row>
    <row r="895" spans="1:4">
      <c r="A895">
        <f t="shared" si="45"/>
        <v>883</v>
      </c>
      <c r="B895">
        <v>0.57052443495069616</v>
      </c>
      <c r="C895">
        <f t="shared" si="46"/>
        <v>9.0219611507201289</v>
      </c>
      <c r="D895">
        <f t="shared" si="47"/>
        <v>15.642573825419611</v>
      </c>
    </row>
    <row r="896" spans="1:4">
      <c r="A896">
        <f t="shared" si="45"/>
        <v>884</v>
      </c>
      <c r="B896">
        <v>0.76261688718947584</v>
      </c>
      <c r="C896">
        <f t="shared" si="46"/>
        <v>9.0932901543082814</v>
      </c>
      <c r="D896">
        <f t="shared" si="47"/>
        <v>15.398131371030773</v>
      </c>
    </row>
    <row r="897" spans="1:4">
      <c r="A897">
        <f t="shared" si="45"/>
        <v>885</v>
      </c>
      <c r="B897">
        <v>0.12804253276376709</v>
      </c>
      <c r="C897">
        <f t="shared" si="46"/>
        <v>8.8518145444200851</v>
      </c>
      <c r="D897">
        <f t="shared" si="47"/>
        <v>16.24970592534638</v>
      </c>
    </row>
    <row r="898" spans="1:4">
      <c r="A898">
        <f t="shared" si="45"/>
        <v>886</v>
      </c>
      <c r="B898">
        <v>0.78230284555601948</v>
      </c>
      <c r="C898">
        <f t="shared" si="46"/>
        <v>9.1020467534999323</v>
      </c>
      <c r="D898">
        <f t="shared" si="47"/>
        <v>15.368518162174027</v>
      </c>
    </row>
    <row r="899" spans="1:4">
      <c r="A899">
        <f t="shared" si="45"/>
        <v>887</v>
      </c>
      <c r="B899">
        <v>0.76929700418069769</v>
      </c>
      <c r="C899">
        <f t="shared" si="46"/>
        <v>9.0962193845149297</v>
      </c>
      <c r="D899">
        <f t="shared" si="47"/>
        <v>15.38821573307929</v>
      </c>
    </row>
    <row r="900" spans="1:4">
      <c r="A900">
        <f t="shared" si="45"/>
        <v>888</v>
      </c>
      <c r="B900">
        <v>0.37019526034362382</v>
      </c>
      <c r="C900">
        <f t="shared" si="46"/>
        <v>8.9581378446912669</v>
      </c>
      <c r="D900">
        <f t="shared" si="47"/>
        <v>15.866262556952709</v>
      </c>
    </row>
    <row r="901" spans="1:4">
      <c r="A901">
        <f t="shared" si="45"/>
        <v>889</v>
      </c>
      <c r="B901">
        <v>0.48703870711839592</v>
      </c>
      <c r="C901">
        <f t="shared" si="46"/>
        <v>8.9960860808638454</v>
      </c>
      <c r="D901">
        <f t="shared" si="47"/>
        <v>15.732687408931927</v>
      </c>
    </row>
    <row r="902" spans="1:4">
      <c r="A902">
        <f t="shared" si="45"/>
        <v>890</v>
      </c>
      <c r="B902">
        <v>3.1211288719494412E-2</v>
      </c>
      <c r="C902">
        <f t="shared" si="46"/>
        <v>8.7749535320682686</v>
      </c>
      <c r="D902">
        <f t="shared" si="47"/>
        <v>16.535619414762625</v>
      </c>
    </row>
    <row r="903" spans="1:4">
      <c r="A903">
        <f t="shared" si="45"/>
        <v>891</v>
      </c>
      <c r="B903">
        <v>4.4963644020402427E-2</v>
      </c>
      <c r="C903">
        <f t="shared" si="46"/>
        <v>8.7899636366743383</v>
      </c>
      <c r="D903">
        <f t="shared" si="47"/>
        <v>16.479193821225358</v>
      </c>
    </row>
    <row r="904" spans="1:4">
      <c r="A904">
        <f t="shared" si="45"/>
        <v>892</v>
      </c>
      <c r="B904">
        <v>0.87656273825364583</v>
      </c>
      <c r="C904">
        <f t="shared" si="46"/>
        <v>9.1509405919965339</v>
      </c>
      <c r="D904">
        <f t="shared" si="47"/>
        <v>15.204727699680186</v>
      </c>
    </row>
    <row r="905" spans="1:4">
      <c r="A905">
        <f t="shared" si="45"/>
        <v>893</v>
      </c>
      <c r="B905">
        <v>0.96224957824043589</v>
      </c>
      <c r="C905">
        <f t="shared" si="46"/>
        <v>9.2175677495350179</v>
      </c>
      <c r="D905">
        <f t="shared" si="47"/>
        <v>14.985714068570294</v>
      </c>
    </row>
    <row r="906" spans="1:4">
      <c r="A906">
        <f t="shared" si="45"/>
        <v>894</v>
      </c>
      <c r="B906">
        <v>0.47248951338793077</v>
      </c>
      <c r="C906">
        <f t="shared" si="46"/>
        <v>8.9916300951716526</v>
      </c>
      <c r="D906">
        <f t="shared" si="47"/>
        <v>15.748284581000036</v>
      </c>
    </row>
    <row r="907" spans="1:4">
      <c r="A907">
        <f t="shared" si="45"/>
        <v>895</v>
      </c>
      <c r="B907">
        <v>0.26681116220846146</v>
      </c>
      <c r="C907">
        <f t="shared" si="46"/>
        <v>8.9191483725641678</v>
      </c>
      <c r="D907">
        <f t="shared" si="47"/>
        <v>16.005282404608689</v>
      </c>
    </row>
    <row r="908" spans="1:4">
      <c r="A908">
        <f t="shared" si="45"/>
        <v>896</v>
      </c>
      <c r="B908">
        <v>0.6407554223735854</v>
      </c>
      <c r="C908">
        <f t="shared" si="46"/>
        <v>9.0457087811725412</v>
      </c>
      <c r="D908">
        <f t="shared" si="47"/>
        <v>15.560548976402243</v>
      </c>
    </row>
    <row r="909" spans="1:4">
      <c r="A909">
        <f t="shared" si="45"/>
        <v>897</v>
      </c>
      <c r="B909">
        <v>0.37647079222187418</v>
      </c>
      <c r="C909">
        <f t="shared" si="46"/>
        <v>8.9603166199072533</v>
      </c>
      <c r="D909">
        <f t="shared" si="47"/>
        <v>15.85854746869771</v>
      </c>
    </row>
    <row r="910" spans="1:4">
      <c r="A910">
        <f t="shared" ref="A910:A973" si="48">A909+1</f>
        <v>898</v>
      </c>
      <c r="B910">
        <v>0.17510418390691762</v>
      </c>
      <c r="C910">
        <f t="shared" ref="C910:C973" si="49">IF(B910&lt;0.5,$B$8+$B$9*(-1+SQRT(2*B910)),$B$8+$B$9*(1-SQRT(2*(1-B910))))</f>
        <v>8.8775352165156125</v>
      </c>
      <c r="D910">
        <f t="shared" ref="D910:D973" si="50">$B$5/(PI()*C910^2/4)</f>
        <v>16.155682554128205</v>
      </c>
    </row>
    <row r="911" spans="1:4">
      <c r="A911">
        <f t="shared" si="48"/>
        <v>899</v>
      </c>
      <c r="B911">
        <v>0.817687685997879</v>
      </c>
      <c r="C911">
        <f t="shared" si="49"/>
        <v>9.1188475323922358</v>
      </c>
      <c r="D911">
        <f t="shared" si="50"/>
        <v>15.311939693256118</v>
      </c>
    </row>
    <row r="912" spans="1:4">
      <c r="A912">
        <f t="shared" si="48"/>
        <v>900</v>
      </c>
      <c r="B912">
        <v>0.59301045747323133</v>
      </c>
      <c r="C912">
        <f t="shared" si="49"/>
        <v>9.0293376316241609</v>
      </c>
      <c r="D912">
        <f t="shared" si="50"/>
        <v>15.617025990287765</v>
      </c>
    </row>
    <row r="913" spans="1:4">
      <c r="A913">
        <f t="shared" si="48"/>
        <v>901</v>
      </c>
      <c r="B913">
        <v>0.29267721065183494</v>
      </c>
      <c r="C913">
        <f t="shared" si="49"/>
        <v>8.9295253753233617</v>
      </c>
      <c r="D913">
        <f t="shared" si="50"/>
        <v>15.968104537271884</v>
      </c>
    </row>
    <row r="914" spans="1:4">
      <c r="A914">
        <f t="shared" si="48"/>
        <v>902</v>
      </c>
      <c r="B914">
        <v>0.83930693217342078</v>
      </c>
      <c r="C914">
        <f t="shared" si="49"/>
        <v>9.1299272149672852</v>
      </c>
      <c r="D914">
        <f t="shared" si="50"/>
        <v>15.274798435364724</v>
      </c>
    </row>
    <row r="915" spans="1:4">
      <c r="A915">
        <f t="shared" si="48"/>
        <v>903</v>
      </c>
      <c r="B915">
        <v>0.50304083100276231</v>
      </c>
      <c r="C915">
        <f t="shared" si="49"/>
        <v>9.0009136405325325</v>
      </c>
      <c r="D915">
        <f t="shared" si="50"/>
        <v>15.715815761771434</v>
      </c>
    </row>
    <row r="916" spans="1:4">
      <c r="A916">
        <f t="shared" si="48"/>
        <v>904</v>
      </c>
      <c r="B916">
        <v>0.53142856318191889</v>
      </c>
      <c r="C916">
        <f t="shared" si="49"/>
        <v>9.0095815800827115</v>
      </c>
      <c r="D916">
        <f t="shared" si="50"/>
        <v>15.68559055969822</v>
      </c>
    </row>
    <row r="917" spans="1:4">
      <c r="A917">
        <f t="shared" si="48"/>
        <v>905</v>
      </c>
      <c r="B917">
        <v>0.33254668072602822</v>
      </c>
      <c r="C917">
        <f t="shared" si="49"/>
        <v>8.9446597689255132</v>
      </c>
      <c r="D917">
        <f t="shared" si="50"/>
        <v>15.914114081688803</v>
      </c>
    </row>
    <row r="918" spans="1:4">
      <c r="A918">
        <f t="shared" si="48"/>
        <v>906</v>
      </c>
      <c r="B918">
        <v>0.37616096628476647</v>
      </c>
      <c r="C918">
        <f t="shared" si="49"/>
        <v>8.9602094808635115</v>
      </c>
      <c r="D918">
        <f t="shared" si="50"/>
        <v>15.858926718708018</v>
      </c>
    </row>
    <row r="919" spans="1:4">
      <c r="A919">
        <f t="shared" si="48"/>
        <v>907</v>
      </c>
      <c r="B919">
        <v>0.15198361916080683</v>
      </c>
      <c r="C919">
        <f t="shared" si="49"/>
        <v>8.8653996718525931</v>
      </c>
      <c r="D919">
        <f t="shared" si="50"/>
        <v>16.199942757398091</v>
      </c>
    </row>
    <row r="920" spans="1:4">
      <c r="A920">
        <f t="shared" si="48"/>
        <v>908</v>
      </c>
      <c r="B920">
        <v>0.36703346232391265</v>
      </c>
      <c r="C920">
        <f t="shared" si="49"/>
        <v>8.9570331169680362</v>
      </c>
      <c r="D920">
        <f t="shared" si="50"/>
        <v>15.870176571960888</v>
      </c>
    </row>
    <row r="921" spans="1:4">
      <c r="A921">
        <f t="shared" si="48"/>
        <v>909</v>
      </c>
      <c r="B921">
        <v>7.0328054976899645E-2</v>
      </c>
      <c r="C921">
        <f t="shared" si="49"/>
        <v>8.812512443293361</v>
      </c>
      <c r="D921">
        <f t="shared" si="50"/>
        <v>16.394970221319564</v>
      </c>
    </row>
    <row r="922" spans="1:4">
      <c r="A922">
        <f t="shared" si="48"/>
        <v>910</v>
      </c>
      <c r="B922">
        <v>0.46193917480840585</v>
      </c>
      <c r="C922">
        <f t="shared" si="49"/>
        <v>8.9883557723811212</v>
      </c>
      <c r="D922">
        <f t="shared" si="50"/>
        <v>15.759760397176498</v>
      </c>
    </row>
    <row r="923" spans="1:4">
      <c r="A923">
        <f t="shared" si="48"/>
        <v>911</v>
      </c>
      <c r="B923">
        <v>0.57330986783085702</v>
      </c>
      <c r="C923">
        <f t="shared" si="49"/>
        <v>9.0228642502482845</v>
      </c>
      <c r="D923">
        <f t="shared" si="50"/>
        <v>15.639442648074475</v>
      </c>
    </row>
    <row r="924" spans="1:4">
      <c r="A924">
        <f t="shared" si="48"/>
        <v>912</v>
      </c>
      <c r="B924">
        <v>0.26910704405343289</v>
      </c>
      <c r="C924">
        <f t="shared" si="49"/>
        <v>8.9200892272002825</v>
      </c>
      <c r="D924">
        <f t="shared" si="50"/>
        <v>16.0019062388312</v>
      </c>
    </row>
    <row r="925" spans="1:4">
      <c r="A925">
        <f t="shared" si="48"/>
        <v>913</v>
      </c>
      <c r="B925">
        <v>0.30268473235405335</v>
      </c>
      <c r="C925">
        <f t="shared" si="49"/>
        <v>8.933416477189871</v>
      </c>
      <c r="D925">
        <f t="shared" si="50"/>
        <v>15.954197206326128</v>
      </c>
    </row>
    <row r="926" spans="1:4">
      <c r="A926">
        <f t="shared" si="48"/>
        <v>914</v>
      </c>
      <c r="B926">
        <v>0.65731410339710017</v>
      </c>
      <c r="C926">
        <f t="shared" si="49"/>
        <v>9.0516384462350867</v>
      </c>
      <c r="D926">
        <f t="shared" si="50"/>
        <v>15.540168440473838</v>
      </c>
    </row>
    <row r="927" spans="1:4">
      <c r="A927">
        <f t="shared" si="48"/>
        <v>915</v>
      </c>
      <c r="B927">
        <v>0.43862611984378042</v>
      </c>
      <c r="C927">
        <f t="shared" si="49"/>
        <v>8.9809852337256899</v>
      </c>
      <c r="D927">
        <f t="shared" si="50"/>
        <v>15.785638535171154</v>
      </c>
    </row>
    <row r="928" spans="1:4">
      <c r="A928">
        <f t="shared" si="48"/>
        <v>916</v>
      </c>
      <c r="B928">
        <v>0.82786002376184431</v>
      </c>
      <c r="C928">
        <f t="shared" si="49"/>
        <v>9.1239738777258665</v>
      </c>
      <c r="D928">
        <f t="shared" si="50"/>
        <v>15.294738363996803</v>
      </c>
    </row>
    <row r="929" spans="1:4">
      <c r="A929">
        <f t="shared" si="48"/>
        <v>917</v>
      </c>
      <c r="B929">
        <v>0.66181890862155512</v>
      </c>
      <c r="C929">
        <f t="shared" si="49"/>
        <v>9.053276275060302</v>
      </c>
      <c r="D929">
        <f t="shared" si="50"/>
        <v>15.534546203225471</v>
      </c>
    </row>
    <row r="930" spans="1:4">
      <c r="A930">
        <f t="shared" si="48"/>
        <v>918</v>
      </c>
      <c r="B930">
        <v>0.10825669052178721</v>
      </c>
      <c r="C930">
        <f t="shared" si="49"/>
        <v>8.8395929951463241</v>
      </c>
      <c r="D930">
        <f t="shared" si="50"/>
        <v>16.29467040974469</v>
      </c>
    </row>
    <row r="931" spans="1:4">
      <c r="A931">
        <f t="shared" si="48"/>
        <v>919</v>
      </c>
      <c r="B931">
        <v>1.8113520054649612E-2</v>
      </c>
      <c r="C931">
        <f t="shared" si="49"/>
        <v>8.7571002067407555</v>
      </c>
      <c r="D931">
        <f t="shared" si="50"/>
        <v>16.603111328282029</v>
      </c>
    </row>
    <row r="932" spans="1:4">
      <c r="A932">
        <f t="shared" si="48"/>
        <v>920</v>
      </c>
      <c r="B932">
        <v>0.83999830544801668</v>
      </c>
      <c r="C932">
        <f t="shared" si="49"/>
        <v>9.1302934738457093</v>
      </c>
      <c r="D932">
        <f t="shared" si="50"/>
        <v>15.273572972383128</v>
      </c>
    </row>
    <row r="933" spans="1:4">
      <c r="A933">
        <f t="shared" si="48"/>
        <v>921</v>
      </c>
      <c r="B933">
        <v>0.84078212171375744</v>
      </c>
      <c r="C933">
        <f t="shared" si="49"/>
        <v>9.1307096633250335</v>
      </c>
      <c r="D933">
        <f t="shared" si="50"/>
        <v>15.272180625951384</v>
      </c>
    </row>
    <row r="934" spans="1:4">
      <c r="A934">
        <f t="shared" si="48"/>
        <v>922</v>
      </c>
      <c r="B934">
        <v>8.0251550862127097E-2</v>
      </c>
      <c r="C934">
        <f t="shared" si="49"/>
        <v>8.8201885150718766</v>
      </c>
      <c r="D934">
        <f t="shared" si="50"/>
        <v>16.36644606771025</v>
      </c>
    </row>
    <row r="935" spans="1:4">
      <c r="A935">
        <f t="shared" si="48"/>
        <v>923</v>
      </c>
      <c r="B935">
        <v>9.1229274922934422E-2</v>
      </c>
      <c r="C935">
        <f t="shared" si="49"/>
        <v>8.8281455012324983</v>
      </c>
      <c r="D935">
        <f t="shared" si="50"/>
        <v>16.336956545485542</v>
      </c>
    </row>
    <row r="936" spans="1:4">
      <c r="A936">
        <f t="shared" si="48"/>
        <v>924</v>
      </c>
      <c r="B936">
        <v>0.4886633079109961</v>
      </c>
      <c r="C936">
        <f t="shared" si="49"/>
        <v>8.9965794925883777</v>
      </c>
      <c r="D936">
        <f t="shared" si="50"/>
        <v>15.730961757630256</v>
      </c>
    </row>
    <row r="937" spans="1:4">
      <c r="A937">
        <f t="shared" si="48"/>
        <v>925</v>
      </c>
      <c r="B937">
        <v>0.21589394289417463</v>
      </c>
      <c r="C937">
        <f t="shared" si="49"/>
        <v>8.8971317065338589</v>
      </c>
      <c r="D937">
        <f t="shared" si="50"/>
        <v>16.084593123839699</v>
      </c>
    </row>
    <row r="938" spans="1:4">
      <c r="A938">
        <f t="shared" si="48"/>
        <v>926</v>
      </c>
      <c r="B938">
        <v>0.62902264723509038</v>
      </c>
      <c r="C938">
        <f t="shared" si="49"/>
        <v>9.0415896219234142</v>
      </c>
      <c r="D938">
        <f t="shared" si="50"/>
        <v>15.57473032778044</v>
      </c>
    </row>
    <row r="939" spans="1:4">
      <c r="A939">
        <f t="shared" si="48"/>
        <v>927</v>
      </c>
      <c r="B939">
        <v>0.50711425938865795</v>
      </c>
      <c r="C939">
        <f t="shared" si="49"/>
        <v>9.0021419242155059</v>
      </c>
      <c r="D939">
        <f t="shared" si="50"/>
        <v>15.711527412774013</v>
      </c>
    </row>
    <row r="940" spans="1:4">
      <c r="A940">
        <f t="shared" si="48"/>
        <v>928</v>
      </c>
      <c r="B940">
        <v>0.69583874450098415</v>
      </c>
      <c r="C940">
        <f t="shared" si="49"/>
        <v>9.0660149022056693</v>
      </c>
      <c r="D940">
        <f t="shared" si="50"/>
        <v>15.490921795445558</v>
      </c>
    </row>
    <row r="941" spans="1:4">
      <c r="A941">
        <f t="shared" si="48"/>
        <v>929</v>
      </c>
      <c r="B941">
        <v>0.2411716201096139</v>
      </c>
      <c r="C941">
        <f t="shared" si="49"/>
        <v>8.9083528056440091</v>
      </c>
      <c r="D941">
        <f t="shared" si="50"/>
        <v>16.044097839126131</v>
      </c>
    </row>
    <row r="942" spans="1:4">
      <c r="A942">
        <f t="shared" si="48"/>
        <v>930</v>
      </c>
      <c r="B942">
        <v>0.50722856055700483</v>
      </c>
      <c r="C942">
        <f t="shared" si="49"/>
        <v>9.0021764631535319</v>
      </c>
      <c r="D942">
        <f t="shared" si="50"/>
        <v>15.711406851166982</v>
      </c>
    </row>
    <row r="943" spans="1:4">
      <c r="A943">
        <f t="shared" si="48"/>
        <v>931</v>
      </c>
      <c r="B943">
        <v>0.75909782986984919</v>
      </c>
      <c r="C943">
        <f t="shared" si="49"/>
        <v>9.0917636183962394</v>
      </c>
      <c r="D943">
        <f t="shared" si="50"/>
        <v>15.403302595196308</v>
      </c>
    </row>
    <row r="944" spans="1:4">
      <c r="A944">
        <f t="shared" si="48"/>
        <v>932</v>
      </c>
      <c r="B944">
        <v>0.78395064623419386</v>
      </c>
      <c r="C944">
        <f t="shared" si="49"/>
        <v>9.1027973537757543</v>
      </c>
      <c r="D944">
        <f t="shared" si="50"/>
        <v>15.365983746011562</v>
      </c>
    </row>
    <row r="945" spans="1:4">
      <c r="A945">
        <f t="shared" si="48"/>
        <v>933</v>
      </c>
      <c r="B945">
        <v>0.12594012138212385</v>
      </c>
      <c r="C945">
        <f t="shared" si="49"/>
        <v>8.8505630162051165</v>
      </c>
      <c r="D945">
        <f t="shared" si="50"/>
        <v>16.254301882305064</v>
      </c>
    </row>
    <row r="946" spans="1:4">
      <c r="A946">
        <f t="shared" si="48"/>
        <v>934</v>
      </c>
      <c r="B946">
        <v>0.38845525844631834</v>
      </c>
      <c r="C946">
        <f t="shared" si="49"/>
        <v>8.9644275827525135</v>
      </c>
      <c r="D946">
        <f t="shared" si="50"/>
        <v>15.844005781498966</v>
      </c>
    </row>
    <row r="947" spans="1:4">
      <c r="A947">
        <f t="shared" si="48"/>
        <v>935</v>
      </c>
      <c r="B947">
        <v>0.6895921074060527</v>
      </c>
      <c r="C947">
        <f t="shared" si="49"/>
        <v>9.0636244076328722</v>
      </c>
      <c r="D947">
        <f t="shared" si="50"/>
        <v>15.499094209967193</v>
      </c>
    </row>
    <row r="948" spans="1:4">
      <c r="A948">
        <f t="shared" si="48"/>
        <v>936</v>
      </c>
      <c r="B948">
        <v>0.24540357986444494</v>
      </c>
      <c r="C948">
        <f t="shared" si="49"/>
        <v>8.9101728916287737</v>
      </c>
      <c r="D948">
        <f t="shared" si="50"/>
        <v>16.037543834966414</v>
      </c>
    </row>
    <row r="949" spans="1:4">
      <c r="A949">
        <f t="shared" si="48"/>
        <v>937</v>
      </c>
      <c r="B949">
        <v>0.37940753710260822</v>
      </c>
      <c r="C949">
        <f t="shared" si="49"/>
        <v>8.9613299766166712</v>
      </c>
      <c r="D949">
        <f t="shared" si="50"/>
        <v>15.854961068711557</v>
      </c>
    </row>
    <row r="950" spans="1:4">
      <c r="A950">
        <f t="shared" si="48"/>
        <v>938</v>
      </c>
      <c r="B950">
        <v>0.49125847534105826</v>
      </c>
      <c r="C950">
        <f t="shared" si="49"/>
        <v>8.9973659791593352</v>
      </c>
      <c r="D950">
        <f t="shared" si="50"/>
        <v>15.728211697344996</v>
      </c>
    </row>
    <row r="951" spans="1:4">
      <c r="A951">
        <f t="shared" si="48"/>
        <v>939</v>
      </c>
      <c r="B951">
        <v>0.89240241535734754</v>
      </c>
      <c r="C951">
        <f t="shared" si="49"/>
        <v>9.16083259995359</v>
      </c>
      <c r="D951">
        <f t="shared" si="50"/>
        <v>15.17190883070109</v>
      </c>
    </row>
    <row r="952" spans="1:4">
      <c r="A952">
        <f t="shared" si="48"/>
        <v>940</v>
      </c>
      <c r="B952">
        <v>0.78307431240862657</v>
      </c>
      <c r="C952">
        <f t="shared" si="49"/>
        <v>9.1023978143682438</v>
      </c>
      <c r="D952">
        <f t="shared" si="50"/>
        <v>15.367332720404036</v>
      </c>
    </row>
    <row r="953" spans="1:4">
      <c r="A953">
        <f t="shared" si="48"/>
        <v>941</v>
      </c>
      <c r="B953">
        <v>0.51411394923524956</v>
      </c>
      <c r="C953">
        <f t="shared" si="49"/>
        <v>9.0042644946279609</v>
      </c>
      <c r="D953">
        <f t="shared" si="50"/>
        <v>15.704120946073559</v>
      </c>
    </row>
    <row r="954" spans="1:4">
      <c r="A954">
        <f t="shared" si="48"/>
        <v>942</v>
      </c>
      <c r="B954">
        <v>0.42402980272913382</v>
      </c>
      <c r="C954">
        <f t="shared" si="49"/>
        <v>8.9762704553354276</v>
      </c>
      <c r="D954">
        <f t="shared" si="50"/>
        <v>15.802225676535308</v>
      </c>
    </row>
    <row r="955" spans="1:4">
      <c r="A955">
        <f t="shared" si="48"/>
        <v>943</v>
      </c>
      <c r="B955">
        <v>0.64865824520884896</v>
      </c>
      <c r="C955">
        <f t="shared" si="49"/>
        <v>9.0485213411392387</v>
      </c>
      <c r="D955">
        <f t="shared" si="50"/>
        <v>15.550877081137223</v>
      </c>
    </row>
    <row r="956" spans="1:4">
      <c r="A956">
        <f t="shared" si="48"/>
        <v>944</v>
      </c>
      <c r="B956">
        <v>0.39051291376082098</v>
      </c>
      <c r="C956">
        <f t="shared" si="49"/>
        <v>8.9651269968844129</v>
      </c>
      <c r="D956">
        <f t="shared" si="50"/>
        <v>15.841533738595164</v>
      </c>
    </row>
    <row r="957" spans="1:4">
      <c r="A957">
        <f t="shared" si="48"/>
        <v>945</v>
      </c>
      <c r="B957">
        <v>0.71572577270303928</v>
      </c>
      <c r="C957">
        <f t="shared" si="49"/>
        <v>9.0737935436079393</v>
      </c>
      <c r="D957">
        <f t="shared" si="50"/>
        <v>15.46437354402503</v>
      </c>
    </row>
    <row r="958" spans="1:4">
      <c r="A958">
        <f t="shared" si="48"/>
        <v>946</v>
      </c>
      <c r="B958">
        <v>0.82949318265514194</v>
      </c>
      <c r="C958">
        <f t="shared" si="49"/>
        <v>9.1248108818388705</v>
      </c>
      <c r="D958">
        <f t="shared" si="50"/>
        <v>15.291932569566331</v>
      </c>
    </row>
    <row r="959" spans="1:4">
      <c r="A959">
        <f t="shared" si="48"/>
        <v>947</v>
      </c>
      <c r="B959">
        <v>0.42925227173352032</v>
      </c>
      <c r="C959">
        <f t="shared" si="49"/>
        <v>8.9779665607803096</v>
      </c>
      <c r="D959">
        <f t="shared" si="50"/>
        <v>15.796255569806123</v>
      </c>
    </row>
    <row r="960" spans="1:4">
      <c r="A960">
        <f t="shared" si="48"/>
        <v>948</v>
      </c>
      <c r="B960">
        <v>0.75914399630609442</v>
      </c>
      <c r="C960">
        <f t="shared" si="49"/>
        <v>9.0917835725383256</v>
      </c>
      <c r="D960">
        <f t="shared" si="50"/>
        <v>15.40323498264288</v>
      </c>
    </row>
    <row r="961" spans="1:4">
      <c r="A961">
        <f t="shared" si="48"/>
        <v>949</v>
      </c>
      <c r="B961">
        <v>0.84702370338112609</v>
      </c>
      <c r="C961">
        <f t="shared" si="49"/>
        <v>9.1340610552299513</v>
      </c>
      <c r="D961">
        <f t="shared" si="50"/>
        <v>15.260975605011826</v>
      </c>
    </row>
    <row r="962" spans="1:4">
      <c r="A962">
        <f t="shared" si="48"/>
        <v>950</v>
      </c>
      <c r="B962">
        <v>0.33974120802222707</v>
      </c>
      <c r="C962">
        <f t="shared" si="49"/>
        <v>8.947292170203589</v>
      </c>
      <c r="D962">
        <f t="shared" si="50"/>
        <v>15.904751210590764</v>
      </c>
    </row>
    <row r="963" spans="1:4">
      <c r="A963">
        <f t="shared" si="48"/>
        <v>951</v>
      </c>
      <c r="B963">
        <v>0.27077565544336313</v>
      </c>
      <c r="C963">
        <f t="shared" si="49"/>
        <v>8.9207705097602599</v>
      </c>
      <c r="D963">
        <f t="shared" si="50"/>
        <v>15.999462189105458</v>
      </c>
    </row>
    <row r="964" spans="1:4">
      <c r="A964">
        <f t="shared" si="48"/>
        <v>952</v>
      </c>
      <c r="B964">
        <v>0.98742205969442787</v>
      </c>
      <c r="C964">
        <f t="shared" si="49"/>
        <v>9.252418183567638</v>
      </c>
      <c r="D964">
        <f t="shared" si="50"/>
        <v>14.873035404082952</v>
      </c>
    </row>
    <row r="965" spans="1:4">
      <c r="A965">
        <f t="shared" si="48"/>
        <v>953</v>
      </c>
      <c r="B965">
        <v>4.7518764668565083E-2</v>
      </c>
      <c r="C965">
        <f t="shared" si="49"/>
        <v>8.7924844724283044</v>
      </c>
      <c r="D965">
        <f t="shared" si="50"/>
        <v>16.469745891897041</v>
      </c>
    </row>
    <row r="966" spans="1:4">
      <c r="A966">
        <f t="shared" si="48"/>
        <v>954</v>
      </c>
      <c r="B966">
        <v>0.87647668002811319</v>
      </c>
      <c r="C966">
        <f t="shared" si="49"/>
        <v>9.150888640288743</v>
      </c>
      <c r="D966">
        <f t="shared" si="50"/>
        <v>15.204900341670227</v>
      </c>
    </row>
    <row r="967" spans="1:4">
      <c r="A967">
        <f t="shared" si="48"/>
        <v>955</v>
      </c>
      <c r="B967">
        <v>2.1828168137396853E-2</v>
      </c>
      <c r="C967">
        <f t="shared" si="49"/>
        <v>8.7626822962624331</v>
      </c>
      <c r="D967">
        <f t="shared" si="50"/>
        <v>16.581964713429741</v>
      </c>
    </row>
    <row r="968" spans="1:4">
      <c r="A968">
        <f t="shared" si="48"/>
        <v>956</v>
      </c>
      <c r="B968">
        <v>0.28383029797652393</v>
      </c>
      <c r="C968">
        <f t="shared" si="49"/>
        <v>8.9260297627211393</v>
      </c>
      <c r="D968">
        <f t="shared" si="50"/>
        <v>15.980613847395992</v>
      </c>
    </row>
    <row r="969" spans="1:4">
      <c r="A969">
        <f t="shared" si="48"/>
        <v>957</v>
      </c>
      <c r="B969">
        <v>3.8398575288791204E-2</v>
      </c>
      <c r="C969">
        <f t="shared" si="49"/>
        <v>8.7831368964538754</v>
      </c>
      <c r="D969">
        <f t="shared" si="50"/>
        <v>16.50482086014787</v>
      </c>
    </row>
    <row r="970" spans="1:4">
      <c r="A970">
        <f t="shared" si="48"/>
        <v>958</v>
      </c>
      <c r="B970">
        <v>0.92463610397105422</v>
      </c>
      <c r="C970">
        <f t="shared" si="49"/>
        <v>9.1835289680426495</v>
      </c>
      <c r="D970">
        <f t="shared" si="50"/>
        <v>15.097009145598607</v>
      </c>
    </row>
    <row r="971" spans="1:4">
      <c r="A971">
        <f t="shared" si="48"/>
        <v>959</v>
      </c>
      <c r="B971">
        <v>0.66359140169306219</v>
      </c>
      <c r="C971">
        <f t="shared" si="49"/>
        <v>9.0539236953803783</v>
      </c>
      <c r="D971">
        <f t="shared" si="50"/>
        <v>15.532324620268477</v>
      </c>
    </row>
    <row r="972" spans="1:4">
      <c r="A972">
        <f t="shared" si="48"/>
        <v>960</v>
      </c>
      <c r="B972">
        <v>0.9018889206511389</v>
      </c>
      <c r="C972">
        <f t="shared" si="49"/>
        <v>9.1671090887878517</v>
      </c>
      <c r="D972">
        <f t="shared" si="50"/>
        <v>15.151140294858992</v>
      </c>
    </row>
    <row r="973" spans="1:4">
      <c r="A973">
        <f t="shared" si="48"/>
        <v>961</v>
      </c>
      <c r="B973">
        <v>0.81710552017689064</v>
      </c>
      <c r="C973">
        <f t="shared" si="49"/>
        <v>9.1185585318397155</v>
      </c>
      <c r="D973">
        <f t="shared" si="50"/>
        <v>15.312910291655157</v>
      </c>
    </row>
    <row r="974" spans="1:4">
      <c r="A974">
        <f t="shared" ref="A974:A1012" si="51">A973+1</f>
        <v>962</v>
      </c>
      <c r="B974">
        <v>0.58250795656131715</v>
      </c>
      <c r="C974">
        <f t="shared" ref="C974:C1012" si="52">IF(B974&lt;0.5,$B$8+$B$9*(-1+SQRT(2*B974)),$B$8+$B$9*(1-SQRT(2*(1-B974))))</f>
        <v>9.0258676089569807</v>
      </c>
      <c r="D974">
        <f t="shared" ref="D974:D1012" si="53">$B$5/(PI()*C974^2/4)</f>
        <v>15.629036326260017</v>
      </c>
    </row>
    <row r="975" spans="1:4">
      <c r="A975">
        <f t="shared" si="51"/>
        <v>963</v>
      </c>
      <c r="B975">
        <v>0.39926212443832654</v>
      </c>
      <c r="C975">
        <f t="shared" si="52"/>
        <v>8.9680805520713847</v>
      </c>
      <c r="D975">
        <f t="shared" si="53"/>
        <v>15.831100928779739</v>
      </c>
    </row>
    <row r="976" spans="1:4">
      <c r="A976">
        <f t="shared" si="51"/>
        <v>964</v>
      </c>
      <c r="B976">
        <v>9.7896928611979961E-2</v>
      </c>
      <c r="C976">
        <f t="shared" si="52"/>
        <v>8.8327457989924962</v>
      </c>
      <c r="D976">
        <f t="shared" si="53"/>
        <v>16.319943649356144</v>
      </c>
    </row>
    <row r="977" spans="1:4">
      <c r="A977">
        <f t="shared" si="51"/>
        <v>965</v>
      </c>
      <c r="B977">
        <v>0.71484730658611317</v>
      </c>
      <c r="C977">
        <f t="shared" si="52"/>
        <v>9.0734443008562806</v>
      </c>
      <c r="D977">
        <f t="shared" si="53"/>
        <v>15.465564034456371</v>
      </c>
    </row>
    <row r="978" spans="1:4">
      <c r="A978">
        <f t="shared" si="51"/>
        <v>966</v>
      </c>
      <c r="B978">
        <v>0.86368617411010229</v>
      </c>
      <c r="C978">
        <f t="shared" si="52"/>
        <v>9.1433587261920355</v>
      </c>
      <c r="D978">
        <f t="shared" si="53"/>
        <v>15.229954316037396</v>
      </c>
    </row>
    <row r="979" spans="1:4">
      <c r="A979">
        <f t="shared" si="51"/>
        <v>967</v>
      </c>
      <c r="B979">
        <v>0.49001493729631873</v>
      </c>
      <c r="C979">
        <f t="shared" si="52"/>
        <v>8.9969893747482175</v>
      </c>
      <c r="D979">
        <f t="shared" si="53"/>
        <v>15.729528457347548</v>
      </c>
    </row>
    <row r="980" spans="1:4">
      <c r="A980">
        <f t="shared" si="51"/>
        <v>968</v>
      </c>
      <c r="B980">
        <v>0.75510912033374278</v>
      </c>
      <c r="C980">
        <f t="shared" si="52"/>
        <v>9.0900467710657296</v>
      </c>
      <c r="D980">
        <f t="shared" si="53"/>
        <v>15.409121622747504</v>
      </c>
    </row>
    <row r="981" spans="1:4">
      <c r="A981">
        <f t="shared" si="51"/>
        <v>969</v>
      </c>
      <c r="B981">
        <v>0.50429250951605642</v>
      </c>
      <c r="C981">
        <f t="shared" si="52"/>
        <v>9.0012905286283846</v>
      </c>
      <c r="D981">
        <f t="shared" si="53"/>
        <v>15.714499732729406</v>
      </c>
    </row>
    <row r="982" spans="1:4">
      <c r="A982">
        <f t="shared" si="51"/>
        <v>970</v>
      </c>
      <c r="B982">
        <v>0.75295139779348852</v>
      </c>
      <c r="C982">
        <f t="shared" si="52"/>
        <v>9.089123855315087</v>
      </c>
      <c r="D982">
        <f t="shared" si="53"/>
        <v>15.412251086774369</v>
      </c>
    </row>
    <row r="983" spans="1:4">
      <c r="A983">
        <f t="shared" si="51"/>
        <v>971</v>
      </c>
      <c r="B983">
        <v>0.39654643853806926</v>
      </c>
      <c r="C983">
        <f t="shared" si="52"/>
        <v>8.967167286427161</v>
      </c>
      <c r="D983">
        <f t="shared" si="53"/>
        <v>15.834325745796709</v>
      </c>
    </row>
    <row r="984" spans="1:4">
      <c r="A984">
        <f t="shared" si="51"/>
        <v>972</v>
      </c>
      <c r="B984">
        <v>0.31996281619940259</v>
      </c>
      <c r="C984">
        <f t="shared" si="52"/>
        <v>8.9399860556696833</v>
      </c>
      <c r="D984">
        <f t="shared" si="53"/>
        <v>15.930757832008373</v>
      </c>
    </row>
    <row r="985" spans="1:4">
      <c r="A985">
        <f t="shared" si="51"/>
        <v>973</v>
      </c>
      <c r="B985">
        <v>0.48888904926293897</v>
      </c>
      <c r="C985">
        <f t="shared" si="52"/>
        <v>8.9966479881396957</v>
      </c>
      <c r="D985">
        <f t="shared" si="53"/>
        <v>15.730722224684648</v>
      </c>
    </row>
    <row r="986" spans="1:4">
      <c r="A986">
        <f t="shared" si="51"/>
        <v>974</v>
      </c>
      <c r="B986">
        <v>0.5670438278565062</v>
      </c>
      <c r="C986">
        <f t="shared" si="52"/>
        <v>9.02083676641465</v>
      </c>
      <c r="D986">
        <f t="shared" si="53"/>
        <v>15.646473543614102</v>
      </c>
    </row>
    <row r="987" spans="1:4">
      <c r="A987">
        <f t="shared" si="51"/>
        <v>975</v>
      </c>
      <c r="B987">
        <v>0.97347736397306317</v>
      </c>
      <c r="C987">
        <f t="shared" si="52"/>
        <v>9.2309053223117097</v>
      </c>
      <c r="D987">
        <f t="shared" si="53"/>
        <v>14.942440164549538</v>
      </c>
    </row>
    <row r="988" spans="1:4">
      <c r="A988">
        <f t="shared" si="51"/>
        <v>976</v>
      </c>
      <c r="B988">
        <v>0.88077291437999805</v>
      </c>
      <c r="C988">
        <f t="shared" si="52"/>
        <v>9.1535046915031053</v>
      </c>
      <c r="D988">
        <f t="shared" si="53"/>
        <v>15.196210530437607</v>
      </c>
    </row>
    <row r="989" spans="1:4">
      <c r="A989">
        <f t="shared" si="51"/>
        <v>977</v>
      </c>
      <c r="B989">
        <v>0.1898144193873712</v>
      </c>
      <c r="C989">
        <f t="shared" si="52"/>
        <v>8.884842082572467</v>
      </c>
      <c r="D989">
        <f t="shared" si="53"/>
        <v>16.129120716230453</v>
      </c>
    </row>
    <row r="990" spans="1:4">
      <c r="A990">
        <f t="shared" si="51"/>
        <v>978</v>
      </c>
      <c r="B990">
        <v>0.71418711477394847</v>
      </c>
      <c r="C990">
        <f t="shared" si="52"/>
        <v>9.0731821891017166</v>
      </c>
      <c r="D990">
        <f t="shared" si="53"/>
        <v>15.466457605111717</v>
      </c>
    </row>
    <row r="991" spans="1:4">
      <c r="A991">
        <f t="shared" si="51"/>
        <v>979</v>
      </c>
      <c r="B991">
        <v>0.38583636256969633</v>
      </c>
      <c r="C991">
        <f t="shared" si="52"/>
        <v>8.9635347135816179</v>
      </c>
      <c r="D991">
        <f t="shared" si="53"/>
        <v>15.847162422118886</v>
      </c>
    </row>
    <row r="992" spans="1:4">
      <c r="A992">
        <f t="shared" si="51"/>
        <v>980</v>
      </c>
      <c r="B992">
        <v>0.57332684100815445</v>
      </c>
      <c r="C992">
        <f t="shared" si="52"/>
        <v>9.0228697623525491</v>
      </c>
      <c r="D992">
        <f t="shared" si="53"/>
        <v>15.639423539694445</v>
      </c>
    </row>
    <row r="993" spans="1:4">
      <c r="A993">
        <f t="shared" si="51"/>
        <v>981</v>
      </c>
      <c r="B993">
        <v>0.12021596057990447</v>
      </c>
      <c r="C993">
        <f t="shared" si="52"/>
        <v>8.8471015734259257</v>
      </c>
      <c r="D993">
        <f t="shared" si="53"/>
        <v>16.26702341420447</v>
      </c>
    </row>
    <row r="994" spans="1:4">
      <c r="A994">
        <f t="shared" si="51"/>
        <v>982</v>
      </c>
      <c r="B994">
        <v>4.6760446958684199E-2</v>
      </c>
      <c r="C994">
        <f t="shared" si="52"/>
        <v>8.7917435580984478</v>
      </c>
      <c r="D994">
        <f t="shared" si="53"/>
        <v>16.472521947600434</v>
      </c>
    </row>
    <row r="995" spans="1:4">
      <c r="A995">
        <f t="shared" si="51"/>
        <v>983</v>
      </c>
      <c r="B995">
        <v>0.81295431405497109</v>
      </c>
      <c r="C995">
        <f t="shared" si="52"/>
        <v>9.1165109717991157</v>
      </c>
      <c r="D995">
        <f t="shared" si="53"/>
        <v>15.319789595451745</v>
      </c>
    </row>
    <row r="996" spans="1:4">
      <c r="A996">
        <f t="shared" si="51"/>
        <v>984</v>
      </c>
      <c r="B996">
        <v>0.74450486419523454</v>
      </c>
      <c r="C996">
        <f t="shared" si="52"/>
        <v>9.0855492493721286</v>
      </c>
      <c r="D996">
        <f t="shared" si="53"/>
        <v>15.424381022041764</v>
      </c>
    </row>
    <row r="997" spans="1:4">
      <c r="A997">
        <f t="shared" si="51"/>
        <v>985</v>
      </c>
      <c r="B997">
        <v>0.37760387385930572</v>
      </c>
      <c r="C997">
        <f t="shared" si="52"/>
        <v>8.9607080691015817</v>
      </c>
      <c r="D997">
        <f t="shared" si="53"/>
        <v>15.857161935325228</v>
      </c>
    </row>
    <row r="998" spans="1:4">
      <c r="A998">
        <f t="shared" si="51"/>
        <v>986</v>
      </c>
      <c r="B998">
        <v>0.38361227343582316</v>
      </c>
      <c r="C998">
        <f t="shared" si="52"/>
        <v>8.9627740649654157</v>
      </c>
      <c r="D998">
        <f t="shared" si="53"/>
        <v>15.849852355744707</v>
      </c>
    </row>
    <row r="999" spans="1:4">
      <c r="A999">
        <f t="shared" si="51"/>
        <v>987</v>
      </c>
      <c r="B999">
        <v>0.29311294155672218</v>
      </c>
      <c r="C999">
        <f t="shared" si="52"/>
        <v>8.9296961677525548</v>
      </c>
      <c r="D999">
        <f t="shared" si="53"/>
        <v>15.967493720233696</v>
      </c>
    </row>
    <row r="1000" spans="1:4">
      <c r="A1000">
        <f t="shared" si="51"/>
        <v>988</v>
      </c>
      <c r="B1000">
        <v>0.53020367699367199</v>
      </c>
      <c r="C1000">
        <f t="shared" si="52"/>
        <v>9.0092022384179362</v>
      </c>
      <c r="D1000">
        <f t="shared" si="53"/>
        <v>15.686911503139829</v>
      </c>
    </row>
    <row r="1001" spans="1:4">
      <c r="A1001">
        <f t="shared" si="51"/>
        <v>989</v>
      </c>
      <c r="B1001">
        <v>0.76726218665441603</v>
      </c>
      <c r="C1001">
        <f t="shared" si="52"/>
        <v>9.0953226773621338</v>
      </c>
      <c r="D1001">
        <f t="shared" si="53"/>
        <v>15.391250128628219</v>
      </c>
    </row>
    <row r="1002" spans="1:4">
      <c r="A1002">
        <f t="shared" si="51"/>
        <v>990</v>
      </c>
      <c r="B1002">
        <v>0.5356935771823732</v>
      </c>
      <c r="C1002">
        <f t="shared" si="52"/>
        <v>9.0109063194963053</v>
      </c>
      <c r="D1002">
        <f t="shared" si="53"/>
        <v>15.680978860970885</v>
      </c>
    </row>
    <row r="1003" spans="1:4">
      <c r="A1003">
        <f t="shared" si="51"/>
        <v>991</v>
      </c>
      <c r="B1003">
        <v>0.73498303659415609</v>
      </c>
      <c r="C1003">
        <f t="shared" si="52"/>
        <v>9.0815897131244689</v>
      </c>
      <c r="D1003">
        <f t="shared" si="53"/>
        <v>15.437833889119103</v>
      </c>
    </row>
    <row r="1004" spans="1:4">
      <c r="A1004">
        <f t="shared" si="51"/>
        <v>992</v>
      </c>
      <c r="B1004">
        <v>0.75386343108582121</v>
      </c>
      <c r="C1004">
        <f t="shared" si="52"/>
        <v>9.089513462652473</v>
      </c>
      <c r="D1004">
        <f t="shared" si="53"/>
        <v>15.410929872510861</v>
      </c>
    </row>
    <row r="1005" spans="1:4">
      <c r="A1005">
        <f t="shared" si="51"/>
        <v>993</v>
      </c>
      <c r="B1005">
        <v>0.73436685882814778</v>
      </c>
      <c r="C1005">
        <f t="shared" si="52"/>
        <v>9.0813359530902868</v>
      </c>
      <c r="D1005">
        <f t="shared" si="53"/>
        <v>15.438696660854255</v>
      </c>
    </row>
    <row r="1006" spans="1:4">
      <c r="A1006">
        <f t="shared" si="51"/>
        <v>994</v>
      </c>
      <c r="B1006">
        <v>0.17481384686316392</v>
      </c>
      <c r="C1006">
        <f t="shared" si="52"/>
        <v>8.8773879715070034</v>
      </c>
      <c r="D1006">
        <f t="shared" si="53"/>
        <v>16.156218491805543</v>
      </c>
    </row>
    <row r="1007" spans="1:4">
      <c r="A1007">
        <f t="shared" si="51"/>
        <v>995</v>
      </c>
      <c r="B1007">
        <v>0.32851995145809476</v>
      </c>
      <c r="C1007">
        <f t="shared" si="52"/>
        <v>8.9431739938037307</v>
      </c>
      <c r="D1007">
        <f t="shared" si="53"/>
        <v>15.919402306857934</v>
      </c>
    </row>
    <row r="1008" spans="1:4">
      <c r="A1008">
        <f t="shared" si="51"/>
        <v>996</v>
      </c>
      <c r="B1008">
        <v>0.10833994562649041</v>
      </c>
      <c r="C1008">
        <f t="shared" si="52"/>
        <v>8.8396466620179961</v>
      </c>
      <c r="D1008">
        <f t="shared" si="53"/>
        <v>16.294472555381343</v>
      </c>
    </row>
    <row r="1009" spans="1:4">
      <c r="A1009">
        <f t="shared" si="51"/>
        <v>997</v>
      </c>
      <c r="B1009">
        <v>0.40222041614081538</v>
      </c>
      <c r="C1009">
        <f t="shared" si="52"/>
        <v>8.9690718768384148</v>
      </c>
      <c r="D1009">
        <f t="shared" si="53"/>
        <v>15.827601593427504</v>
      </c>
    </row>
    <row r="1010" spans="1:4">
      <c r="A1010">
        <f t="shared" si="51"/>
        <v>998</v>
      </c>
      <c r="B1010">
        <v>0.19834541401357964</v>
      </c>
      <c r="C1010">
        <f t="shared" si="52"/>
        <v>8.8889501905858896</v>
      </c>
      <c r="D1010">
        <f t="shared" si="53"/>
        <v>16.114215725814784</v>
      </c>
    </row>
    <row r="1011" spans="1:4">
      <c r="A1011">
        <f t="shared" si="51"/>
        <v>999</v>
      </c>
      <c r="B1011">
        <v>0.75168410533228602</v>
      </c>
      <c r="C1011">
        <f t="shared" si="52"/>
        <v>9.0885836783968923</v>
      </c>
      <c r="D1011">
        <f t="shared" si="53"/>
        <v>15.414083185150981</v>
      </c>
    </row>
    <row r="1012" spans="1:4">
      <c r="A1012">
        <f t="shared" si="51"/>
        <v>1000</v>
      </c>
      <c r="B1012">
        <v>0.45430298345862608</v>
      </c>
      <c r="C1012">
        <f t="shared" si="52"/>
        <v>8.9859624748503766</v>
      </c>
      <c r="D1012">
        <f t="shared" si="53"/>
        <v>15.768156341089762</v>
      </c>
    </row>
  </sheetData>
  <phoneticPr fontId="6" type="noConversion"/>
  <pageMargins left="0" right="0" top="0.25" bottom="0.25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2049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57150</xdr:rowOff>
              </from>
              <to>
                <xdr:col>4</xdr:col>
                <xdr:colOff>0</xdr:colOff>
                <xdr:row>4</xdr:row>
                <xdr:rowOff>0</xdr:rowOff>
              </to>
            </anchor>
          </objectPr>
        </oleObject>
      </mc:Choice>
      <mc:Fallback>
        <oleObject progId="Equation.3" shapeId="2049" r:id="rId4"/>
      </mc:Fallback>
    </mc:AlternateContent>
    <mc:AlternateContent xmlns:mc="http://schemas.openxmlformats.org/markup-compatibility/2006">
      <mc:Choice Requires="x14">
        <oleObject progId="Equation.3" shapeId="2050" r:id="rId6">
          <objectPr defaultSize="0" autoPict="0" r:id="rId7">
            <anchor moveWithCells="1" sizeWithCells="1">
              <from>
                <xdr:col>4</xdr:col>
                <xdr:colOff>19050</xdr:colOff>
                <xdr:row>1</xdr:row>
                <xdr:rowOff>76200</xdr:rowOff>
              </from>
              <to>
                <xdr:col>7</xdr:col>
                <xdr:colOff>514350</xdr:colOff>
                <xdr:row>5</xdr:row>
                <xdr:rowOff>123825</xdr:rowOff>
              </to>
            </anchor>
          </objectPr>
        </oleObject>
      </mc:Choice>
      <mc:Fallback>
        <oleObject progId="Equation.3" shapeId="2050" r:id="rId6"/>
      </mc:Fallback>
    </mc:AlternateContent>
    <mc:AlternateContent xmlns:mc="http://schemas.openxmlformats.org/markup-compatibility/2006">
      <mc:Choice Requires="x14">
        <oleObject progId="Equation.3" shapeId="2051" r:id="rId8">
          <objectPr defaultSize="0" autoPict="0" r:id="rId9">
            <anchor moveWithCells="1" sizeWithCells="1">
              <from>
                <xdr:col>8</xdr:col>
                <xdr:colOff>47625</xdr:colOff>
                <xdr:row>1</xdr:row>
                <xdr:rowOff>95250</xdr:rowOff>
              </from>
              <to>
                <xdr:col>12</xdr:col>
                <xdr:colOff>104775</xdr:colOff>
                <xdr:row>5</xdr:row>
                <xdr:rowOff>38100</xdr:rowOff>
              </to>
            </anchor>
          </objectPr>
        </oleObject>
      </mc:Choice>
      <mc:Fallback>
        <oleObject progId="Equation.3" shapeId="2051" r:id="rId8"/>
      </mc:Fallback>
    </mc:AlternateContent>
    <mc:AlternateContent xmlns:mc="http://schemas.openxmlformats.org/markup-compatibility/2006">
      <mc:Choice Requires="x14">
        <oleObject progId="Equation.3" shapeId="2052" r:id="rId10">
          <objectPr defaultSize="0" r:id="rId11">
            <anchor moveWithCells="1">
              <from>
                <xdr:col>3</xdr:col>
                <xdr:colOff>0</xdr:colOff>
                <xdr:row>8</xdr:row>
                <xdr:rowOff>19050</xdr:rowOff>
              </from>
              <to>
                <xdr:col>4</xdr:col>
                <xdr:colOff>152400</xdr:colOff>
                <xdr:row>10</xdr:row>
                <xdr:rowOff>123825</xdr:rowOff>
              </to>
            </anchor>
          </objectPr>
        </oleObject>
      </mc:Choice>
      <mc:Fallback>
        <oleObject progId="Equation.3" shapeId="2052" r:id="rId1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P2</vt:lpstr>
      <vt:lpstr>P3</vt:lpstr>
      <vt:lpstr>P4</vt:lpstr>
      <vt:lpstr>P4plot</vt:lpstr>
    </vt:vector>
  </TitlesOfParts>
  <Company>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Casquilho</dc:creator>
  <cp:lastModifiedBy>Miguel Casquilho</cp:lastModifiedBy>
  <cp:lastPrinted>2012-03-22T02:51:42Z</cp:lastPrinted>
  <dcterms:created xsi:type="dcterms:W3CDTF">2009-03-18T23:41:19Z</dcterms:created>
  <dcterms:modified xsi:type="dcterms:W3CDTF">2017-05-26T01:17:21Z</dcterms:modified>
</cp:coreProperties>
</file>