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15630" windowHeight="7530"/>
  </bookViews>
  <sheets>
    <sheet name="cal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7" i="1" l="1"/>
  <c r="C96" i="1"/>
  <c r="C95" i="1"/>
  <c r="C94" i="1"/>
  <c r="I87" i="1"/>
  <c r="I86" i="1"/>
  <c r="I85" i="1"/>
  <c r="H87" i="1"/>
  <c r="H86" i="1"/>
  <c r="H85" i="1"/>
  <c r="F83" i="1"/>
  <c r="E83" i="1"/>
  <c r="D83" i="1"/>
  <c r="I83" i="1"/>
  <c r="H83" i="1"/>
  <c r="F79" i="1"/>
  <c r="F80" i="1"/>
  <c r="F81" i="1"/>
  <c r="B79" i="1" a="1"/>
  <c r="B79" i="1" s="1"/>
  <c r="F77" i="1"/>
  <c r="F76" i="1"/>
  <c r="F75" i="1"/>
  <c r="E77" i="1"/>
  <c r="E76" i="1"/>
  <c r="E75" i="1"/>
  <c r="I64" i="1"/>
  <c r="I63" i="1"/>
  <c r="I62" i="1"/>
  <c r="I60" i="1"/>
  <c r="F60" i="1"/>
  <c r="E60" i="1"/>
  <c r="D60" i="1"/>
  <c r="E58" i="1"/>
  <c r="E56" i="1"/>
  <c r="E57" i="1"/>
  <c r="B56" i="1" a="1"/>
  <c r="B56" i="1" s="1"/>
  <c r="F54" i="1"/>
  <c r="F53" i="1"/>
  <c r="F52" i="1"/>
  <c r="E54" i="1"/>
  <c r="E53" i="1"/>
  <c r="E52" i="1"/>
  <c r="D52" i="1"/>
  <c r="J47" i="1"/>
  <c r="J24" i="1"/>
  <c r="F37" i="1"/>
  <c r="D37" i="1"/>
  <c r="D35" i="1"/>
  <c r="D34" i="1"/>
  <c r="D33" i="1"/>
  <c r="B33" i="1" a="1"/>
  <c r="B33" i="1" s="1"/>
  <c r="F31" i="1"/>
  <c r="F30" i="1"/>
  <c r="F29" i="1"/>
  <c r="E29" i="1"/>
  <c r="D31" i="1"/>
  <c r="D30" i="1"/>
  <c r="D29" i="1"/>
  <c r="E37" i="1"/>
  <c r="B81" i="1" l="1"/>
  <c r="B80" i="1"/>
  <c r="B57" i="1"/>
  <c r="B58" i="1"/>
  <c r="B34" i="1"/>
  <c r="B35" i="1"/>
  <c r="D77" i="1"/>
  <c r="D76" i="1"/>
  <c r="D75" i="1"/>
  <c r="D74" i="1" a="1"/>
  <c r="D74" i="1" s="1"/>
  <c r="H64" i="1"/>
  <c r="H63" i="1"/>
  <c r="H62" i="1"/>
  <c r="H41" i="1"/>
  <c r="H40" i="1"/>
  <c r="H39" i="1"/>
  <c r="D54" i="1"/>
  <c r="D53" i="1"/>
  <c r="B50" i="1"/>
  <c r="B73" i="1" s="1"/>
  <c r="D51" i="1" a="1"/>
  <c r="D51" i="1" s="1"/>
  <c r="I41" i="1"/>
  <c r="I40" i="1"/>
  <c r="I39" i="1"/>
  <c r="H75" i="1" l="1" a="1"/>
  <c r="I76" i="1" s="1"/>
  <c r="E74" i="1"/>
  <c r="F74" i="1"/>
  <c r="H52" i="1" a="1"/>
  <c r="H54" i="1" s="1"/>
  <c r="E51" i="1"/>
  <c r="F51" i="1"/>
  <c r="E31" i="1"/>
  <c r="E30" i="1"/>
  <c r="D28" i="1" a="1"/>
  <c r="F28" i="1" s="1"/>
  <c r="I18" i="1"/>
  <c r="I17" i="1"/>
  <c r="I16" i="1"/>
  <c r="H18" i="1"/>
  <c r="H17" i="1"/>
  <c r="H16" i="1"/>
  <c r="F12" i="1"/>
  <c r="E12" i="1"/>
  <c r="F11" i="1"/>
  <c r="E11" i="1"/>
  <c r="F10" i="1"/>
  <c r="E10" i="1"/>
  <c r="D12" i="1"/>
  <c r="D11" i="1"/>
  <c r="D10" i="1"/>
  <c r="H76" i="1" l="1"/>
  <c r="J77" i="1"/>
  <c r="I77" i="1"/>
  <c r="I75" i="1"/>
  <c r="J75" i="1"/>
  <c r="H75" i="1"/>
  <c r="J76" i="1"/>
  <c r="H77" i="1"/>
  <c r="I53" i="1"/>
  <c r="H52" i="1"/>
  <c r="J53" i="1"/>
  <c r="J52" i="1"/>
  <c r="I52" i="1"/>
  <c r="J54" i="1"/>
  <c r="I54" i="1"/>
  <c r="H53" i="1"/>
  <c r="D28" i="1"/>
  <c r="E28" i="1"/>
  <c r="B83" i="1" l="1" a="1"/>
  <c r="B83" i="1" s="1"/>
  <c r="B60" i="1" a="1"/>
  <c r="B62" i="1" s="1"/>
  <c r="H29" i="1" a="1"/>
  <c r="H31" i="1" s="1"/>
  <c r="B84" i="1" l="1"/>
  <c r="B85" i="1"/>
  <c r="B61" i="1"/>
  <c r="B60" i="1"/>
  <c r="H30" i="1"/>
  <c r="J30" i="1"/>
  <c r="I29" i="1"/>
  <c r="H29" i="1"/>
  <c r="J31" i="1"/>
  <c r="J29" i="1"/>
  <c r="I31" i="1"/>
  <c r="I30" i="1"/>
  <c r="B37" i="1" l="1" a="1"/>
  <c r="D9" i="1" a="1"/>
  <c r="D9" i="1" s="1"/>
  <c r="D84" i="1" l="1"/>
  <c r="I37" i="1"/>
  <c r="I14" i="1"/>
  <c r="H60" i="1"/>
  <c r="H37" i="1"/>
  <c r="D14" i="1"/>
  <c r="E14" i="1"/>
  <c r="H14" i="1"/>
  <c r="B37" i="1"/>
  <c r="B38" i="1"/>
  <c r="B39" i="1"/>
  <c r="H10" i="1" a="1"/>
  <c r="F9" i="1"/>
  <c r="E9" i="1"/>
  <c r="D61" i="1" l="1"/>
  <c r="D38" i="1"/>
  <c r="F14" i="1"/>
  <c r="H10" i="1"/>
  <c r="I10" i="1"/>
  <c r="J10" i="1"/>
  <c r="I12" i="1"/>
  <c r="J11" i="1"/>
  <c r="H11" i="1"/>
  <c r="J12" i="1"/>
  <c r="H12" i="1"/>
  <c r="I11" i="1"/>
  <c r="B19" i="1" l="1" a="1"/>
  <c r="B23" i="1" a="1"/>
  <c r="B14" i="1" a="1"/>
  <c r="B19" i="1" l="1"/>
  <c r="C19" i="1"/>
  <c r="C20" i="1"/>
  <c r="B20" i="1"/>
  <c r="B21" i="1"/>
  <c r="C21" i="1"/>
  <c r="B14" i="1"/>
  <c r="B16" i="1"/>
  <c r="B15" i="1"/>
  <c r="B25" i="1"/>
  <c r="B24" i="1"/>
  <c r="E24" i="1" s="1"/>
  <c r="B23" i="1"/>
  <c r="H33" i="1" l="1" a="1"/>
  <c r="H19" i="1" a="1"/>
  <c r="D15" i="1"/>
  <c r="E23" i="1"/>
  <c r="E25" i="1"/>
  <c r="H34" i="1" l="1"/>
  <c r="J33" i="1"/>
  <c r="I34" i="1"/>
  <c r="I33" i="1"/>
  <c r="I35" i="1"/>
  <c r="H35" i="1"/>
  <c r="J35" i="1"/>
  <c r="J34" i="1"/>
  <c r="H33" i="1"/>
  <c r="H19" i="1"/>
  <c r="H20" i="1" s="1"/>
  <c r="J23" i="1" s="1"/>
  <c r="D26" i="1" s="1"/>
  <c r="I19" i="1"/>
  <c r="I20" i="1" s="1"/>
  <c r="B46" i="1" l="1" a="1"/>
  <c r="B42" i="1" a="1"/>
  <c r="B44" i="1" l="1"/>
  <c r="C43" i="1"/>
  <c r="B42" i="1"/>
  <c r="B43" i="1"/>
  <c r="C44" i="1"/>
  <c r="C42" i="1"/>
  <c r="B46" i="1"/>
  <c r="E46" i="1" s="1"/>
  <c r="B47" i="1"/>
  <c r="E47" i="1" s="1"/>
  <c r="B48" i="1"/>
  <c r="E48" i="1" s="1"/>
  <c r="H42" i="1" l="1" a="1"/>
  <c r="H56" i="1" l="1" a="1"/>
  <c r="J58" i="1" s="1"/>
  <c r="H42" i="1"/>
  <c r="H43" i="1" s="1"/>
  <c r="I42" i="1"/>
  <c r="I43" i="1" s="1"/>
  <c r="J46" i="1" s="1"/>
  <c r="D49" i="1" s="1"/>
  <c r="I58" i="1" l="1"/>
  <c r="H58" i="1"/>
  <c r="H56" i="1"/>
  <c r="I57" i="1"/>
  <c r="I56" i="1"/>
  <c r="J57" i="1"/>
  <c r="H57" i="1"/>
  <c r="J56" i="1"/>
  <c r="B65" i="1" l="1" a="1"/>
  <c r="C66" i="1" s="1"/>
  <c r="B69" i="1" a="1"/>
  <c r="B69" i="1" s="1"/>
  <c r="E69" i="1" s="1"/>
  <c r="B67" i="1" l="1"/>
  <c r="C65" i="1"/>
  <c r="C67" i="1"/>
  <c r="B66" i="1"/>
  <c r="B65" i="1"/>
  <c r="B71" i="1"/>
  <c r="E71" i="1" s="1"/>
  <c r="B70" i="1"/>
  <c r="E70" i="1" s="1"/>
  <c r="J70" i="1" s="1"/>
  <c r="H65" i="1" l="1" a="1"/>
  <c r="H65" i="1" s="1"/>
  <c r="H79" i="1" a="1"/>
  <c r="I65" i="1" l="1"/>
  <c r="I66" i="1" s="1"/>
  <c r="H66" i="1"/>
  <c r="J69" i="1"/>
  <c r="D72" i="1" s="1"/>
  <c r="H79" i="1"/>
  <c r="J79" i="1"/>
  <c r="I81" i="1"/>
  <c r="J80" i="1"/>
  <c r="J81" i="1"/>
  <c r="H80" i="1"/>
  <c r="I79" i="1"/>
  <c r="I80" i="1"/>
  <c r="H81" i="1"/>
  <c r="B88" i="1" l="1" a="1"/>
  <c r="C89" i="1" l="1"/>
  <c r="B89" i="1"/>
  <c r="B90" i="1"/>
  <c r="C90" i="1"/>
  <c r="B88" i="1"/>
  <c r="C88" i="1"/>
  <c r="H88" i="1" l="1" a="1"/>
  <c r="I88" i="1" l="1"/>
  <c r="I89" i="1" s="1"/>
  <c r="H88" i="1"/>
  <c r="H89" i="1" s="1"/>
</calcChain>
</file>

<file path=xl/sharedStrings.xml><?xml version="1.0" encoding="utf-8"?>
<sst xmlns="http://schemas.openxmlformats.org/spreadsheetml/2006/main" count="215" uniqueCount="41">
  <si>
    <t>MAX</t>
  </si>
  <si>
    <t>c</t>
  </si>
  <si>
    <t>≤</t>
  </si>
  <si>
    <t>=</t>
  </si>
  <si>
    <r>
      <t>A</t>
    </r>
    <r>
      <rPr>
        <sz val="10"/>
        <color theme="1"/>
        <rFont val="Times New Roman"/>
        <family val="1"/>
      </rPr>
      <t xml:space="preserve"> | </t>
    </r>
    <r>
      <rPr>
        <b/>
        <sz val="10"/>
        <color theme="1"/>
        <rFont val="Times New Roman"/>
        <family val="1"/>
      </rPr>
      <t>b</t>
    </r>
  </si>
  <si>
    <t>(x)</t>
  </si>
  <si>
    <t>Iteration</t>
  </si>
  <si>
    <t>Basis</t>
  </si>
  <si>
    <r>
      <rPr>
        <b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</si>
  <si>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x</t>
    </r>
    <r>
      <rPr>
        <sz val="10"/>
        <color theme="1"/>
        <rFont val="Times New Roman"/>
        <family val="1"/>
      </rPr>
      <t xml:space="preserve"> = </t>
    </r>
    <r>
      <rPr>
        <b/>
        <sz val="10"/>
        <color theme="1"/>
        <rFont val="Times New Roman"/>
        <family val="1"/>
      </rPr>
      <t>B</t>
    </r>
    <r>
      <rPr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</si>
  <si>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B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</si>
  <si>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=</t>
    </r>
  </si>
  <si>
    <r>
      <rPr>
        <i/>
        <sz val="9"/>
        <color theme="1"/>
        <rFont val="Times New Roman"/>
        <family val="1"/>
      </rPr>
      <t>z</t>
    </r>
    <r>
      <rPr>
        <sz val="9"/>
        <color theme="1"/>
        <rFont val="Times New Roman"/>
        <family val="1"/>
      </rPr>
      <t xml:space="preserve"> = </t>
    </r>
    <r>
      <rPr>
        <b/>
        <sz val="9"/>
        <color theme="1"/>
        <rFont val="Times New Roman"/>
        <family val="1"/>
      </rPr>
      <t>c</t>
    </r>
    <r>
      <rPr>
        <vertAlign val="subscript"/>
        <sz val="9"/>
        <color theme="1"/>
        <rFont val="Times New Roman"/>
        <family val="1"/>
      </rPr>
      <t>B</t>
    </r>
    <r>
      <rPr>
        <sz val="9"/>
        <color theme="1"/>
        <rFont val="Times New Roman"/>
        <family val="1"/>
      </rPr>
      <t xml:space="preserve"> </t>
    </r>
    <r>
      <rPr>
        <b/>
        <sz val="9"/>
        <color theme="1"/>
        <rFont val="Times New Roman"/>
        <family val="1"/>
      </rPr>
      <t>x</t>
    </r>
    <r>
      <rPr>
        <vertAlign val="subscript"/>
        <sz val="9"/>
        <color theme="1"/>
        <rFont val="Times New Roman"/>
        <family val="1"/>
      </rPr>
      <t>B</t>
    </r>
    <r>
      <rPr>
        <sz val="9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</si>
  <si>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</si>
  <si>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N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</si>
  <si>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X</t>
    </r>
    <r>
      <rPr>
        <sz val="10"/>
        <color theme="1"/>
        <rFont val="Times New Roman"/>
        <family val="1"/>
      </rPr>
      <t xml:space="preserve"> = </t>
    </r>
    <r>
      <rPr>
        <b/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B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</si>
  <si>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B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</si>
  <si>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Symbol"/>
        <family val="1"/>
        <charset val="2"/>
      </rPr>
      <t>d</t>
    </r>
    <r>
      <rPr>
        <sz val="10"/>
        <color theme="1"/>
        <rFont val="Times New Roman"/>
        <family val="1"/>
      </rPr>
      <t xml:space="preserve"> = </t>
    </r>
    <r>
      <rPr>
        <b/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X</t>
    </r>
    <r>
      <rPr>
        <sz val="10"/>
        <color theme="1"/>
        <rFont val="Times New Roman"/>
        <family val="1"/>
      </rPr>
      <t xml:space="preserve"> - </t>
    </r>
    <r>
      <rPr>
        <b/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N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</si>
  <si>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B</t>
    </r>
    <r>
      <rPr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a</t>
    </r>
    <r>
      <rPr>
        <vertAlign val="sub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=</t>
    </r>
  </si>
  <si>
    <t>Quotient</t>
  </si>
  <si>
    <r>
      <rPr>
        <b/>
        <sz val="10"/>
        <color theme="1"/>
        <rFont val="Times New Roman"/>
        <family val="1"/>
      </rPr>
      <t>x</t>
    </r>
    <r>
      <rPr>
        <vertAlign val="subscript"/>
        <sz val="10"/>
        <color theme="1"/>
        <rFont val="Times New Roman"/>
        <family val="1"/>
      </rPr>
      <t>B</t>
    </r>
    <r>
      <rPr>
        <b/>
        <sz val="10"/>
        <color theme="1"/>
        <rFont val="Times New Roman"/>
        <family val="1"/>
      </rPr>
      <t xml:space="preserve"> /</t>
    </r>
    <r>
      <rPr>
        <sz val="10"/>
        <color theme="1"/>
        <rFont val="Times New Roman"/>
        <family val="1"/>
      </rPr>
      <t xml:space="preserve"> (</t>
    </r>
    <r>
      <rPr>
        <b/>
        <sz val="10"/>
        <color theme="1"/>
        <rFont val="Times New Roman"/>
        <family val="1"/>
      </rPr>
      <t>B</t>
    </r>
    <r>
      <rPr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a</t>
    </r>
    <r>
      <rPr>
        <b/>
        <vertAlign val="sub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>) =</t>
    </r>
  </si>
  <si>
    <r>
      <t xml:space="preserve">Next </t>
    </r>
    <r>
      <rPr>
        <i/>
        <sz val="10"/>
        <color theme="1"/>
        <rFont val="Arial Narrow"/>
        <family val="2"/>
      </rPr>
      <t>z</t>
    </r>
    <r>
      <rPr>
        <sz val="10"/>
        <color theme="1"/>
        <rFont val="Arial Narrow"/>
        <family val="2"/>
      </rPr>
      <t xml:space="preserve"> =</t>
    </r>
  </si>
  <si>
    <t>*</t>
  </si>
  <si>
    <r>
      <rPr>
        <b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=</t>
    </r>
  </si>
  <si>
    <r>
      <rPr>
        <b/>
        <sz val="10"/>
        <color theme="1"/>
        <rFont val="Times New Roman"/>
        <family val="1"/>
      </rPr>
      <t>E B</t>
    </r>
    <r>
      <rPr>
        <vertAlign val="subscript"/>
        <sz val="10"/>
        <color theme="1"/>
        <rFont val="Times New Roman"/>
        <family val="1"/>
      </rPr>
      <t>old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=</t>
    </r>
  </si>
  <si>
    <r>
      <t>Entering</t>
    </r>
    <r>
      <rPr>
        <sz val="10"/>
        <color theme="1"/>
        <rFont val="Arial Narrow"/>
        <family val="2"/>
      </rPr>
      <t>, E = 1 (</t>
    </r>
    <r>
      <rPr>
        <i/>
        <sz val="10"/>
        <color theme="1"/>
        <rFont val="Arial Narrow"/>
        <family val="2"/>
      </rPr>
      <t>x</t>
    </r>
    <r>
      <rPr>
        <sz val="10"/>
        <color theme="1"/>
        <rFont val="Arial Narrow"/>
        <family val="2"/>
      </rPr>
      <t>1)</t>
    </r>
  </si>
  <si>
    <r>
      <rPr>
        <sz val="10"/>
        <color theme="1"/>
        <rFont val="Symbol"/>
        <family val="1"/>
        <charset val="2"/>
      </rPr>
      <t>d</t>
    </r>
    <r>
      <rPr>
        <sz val="10"/>
        <color theme="1"/>
        <rFont val="Times New Roman"/>
        <family val="1"/>
      </rPr>
      <t xml:space="preserve"> =</t>
    </r>
  </si>
  <si>
    <r>
      <rPr>
        <sz val="10"/>
        <color theme="1"/>
        <rFont val="Symbol"/>
        <family val="1"/>
        <charset val="2"/>
      </rPr>
      <t>q</t>
    </r>
    <r>
      <rPr>
        <sz val="10"/>
        <color theme="1"/>
        <rFont val="Times New Roman"/>
        <family val="1"/>
      </rPr>
      <t xml:space="preserve"> =</t>
    </r>
  </si>
  <si>
    <r>
      <t>Entering</t>
    </r>
    <r>
      <rPr>
        <sz val="10"/>
        <color theme="1"/>
        <rFont val="Arial Narrow"/>
        <family val="2"/>
      </rPr>
      <t>, E = 2 (</t>
    </r>
    <r>
      <rPr>
        <i/>
        <sz val="10"/>
        <color theme="1"/>
        <rFont val="Arial Narrow"/>
        <family val="2"/>
      </rPr>
      <t>x2</t>
    </r>
    <r>
      <rPr>
        <sz val="10"/>
        <color theme="1"/>
        <rFont val="Arial Narrow"/>
        <family val="2"/>
      </rPr>
      <t>)</t>
    </r>
  </si>
  <si>
    <r>
      <rPr>
        <b/>
        <sz val="10"/>
        <color theme="1"/>
        <rFont val="Arial Narrow"/>
        <family val="2"/>
      </rPr>
      <t>Leaving</t>
    </r>
    <r>
      <rPr>
        <sz val="10"/>
        <color theme="1"/>
        <rFont val="Arial Narrow"/>
        <family val="2"/>
      </rPr>
      <t>, L = 3 (</t>
    </r>
    <r>
      <rPr>
        <i/>
        <sz val="10"/>
        <color theme="1"/>
        <rFont val="Arial Narrow"/>
        <family val="2"/>
      </rPr>
      <t>x5</t>
    </r>
    <r>
      <rPr>
        <sz val="10"/>
        <color theme="1"/>
        <rFont val="Arial Narrow"/>
        <family val="2"/>
      </rPr>
      <t>)</t>
    </r>
  </si>
  <si>
    <r>
      <rPr>
        <b/>
        <sz val="10"/>
        <color theme="1"/>
        <rFont val="Times New Roman"/>
        <family val="1"/>
      </rPr>
      <t>v</t>
    </r>
    <r>
      <rPr>
        <sz val="10"/>
        <color theme="1"/>
        <rFont val="Times New Roman"/>
        <family val="1"/>
      </rPr>
      <t xml:space="preserve"> = </t>
    </r>
    <r>
      <rPr>
        <b/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old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=</t>
    </r>
  </si>
  <si>
    <t>Ok</t>
  </si>
  <si>
    <r>
      <t>Entering</t>
    </r>
    <r>
      <rPr>
        <sz val="10"/>
        <color theme="1"/>
        <rFont val="Arial Narrow"/>
        <family val="2"/>
      </rPr>
      <t>, E = 1 (</t>
    </r>
    <r>
      <rPr>
        <i/>
        <sz val="10"/>
        <color theme="1"/>
        <rFont val="Arial Narrow"/>
        <family val="2"/>
      </rPr>
      <t>x3</t>
    </r>
    <r>
      <rPr>
        <sz val="10"/>
        <color theme="1"/>
        <rFont val="Arial Narrow"/>
        <family val="2"/>
      </rPr>
      <t>)</t>
    </r>
  </si>
  <si>
    <t>OPTIMUM</t>
  </si>
  <si>
    <t>Evolution</t>
  </si>
  <si>
    <t>z</t>
  </si>
  <si>
    <t>Resnick, p279, fertilizers</t>
  </si>
  <si>
    <r>
      <t xml:space="preserve">Let's choose </t>
    </r>
    <r>
      <rPr>
        <i/>
        <sz val="10"/>
        <color theme="1"/>
        <rFont val="Arial Narrow"/>
        <family val="2"/>
      </rPr>
      <t>x</t>
    </r>
    <r>
      <rPr>
        <b/>
        <sz val="10"/>
        <color theme="1"/>
        <rFont val="Arial Narrow"/>
        <family val="2"/>
      </rPr>
      <t>1</t>
    </r>
    <r>
      <rPr>
        <sz val="10"/>
        <color theme="1"/>
        <rFont val="Arial Narrow"/>
        <family val="2"/>
      </rPr>
      <t xml:space="preserve"> !</t>
    </r>
  </si>
  <si>
    <r>
      <rPr>
        <b/>
        <sz val="10"/>
        <color theme="1"/>
        <rFont val="Arial Narrow"/>
        <family val="2"/>
      </rPr>
      <t>Leaving</t>
    </r>
    <r>
      <rPr>
        <sz val="10"/>
        <color theme="1"/>
        <rFont val="Arial Narrow"/>
        <family val="2"/>
      </rPr>
      <t>, L = 1 (</t>
    </r>
    <r>
      <rPr>
        <i/>
        <sz val="10"/>
        <color theme="1"/>
        <rFont val="Arial Narrow"/>
        <family val="2"/>
      </rPr>
      <t>x</t>
    </r>
    <r>
      <rPr>
        <b/>
        <i/>
        <sz val="10"/>
        <color theme="1"/>
        <rFont val="Arial Narrow"/>
        <family val="2"/>
      </rPr>
      <t>3</t>
    </r>
    <r>
      <rPr>
        <sz val="10"/>
        <color theme="1"/>
        <rFont val="Arial Narrow"/>
        <family val="2"/>
      </rPr>
      <t>)</t>
    </r>
  </si>
  <si>
    <r>
      <rPr>
        <b/>
        <sz val="10"/>
        <color theme="1"/>
        <rFont val="Arial Narrow"/>
        <family val="2"/>
      </rPr>
      <t>Leaving</t>
    </r>
    <r>
      <rPr>
        <sz val="10"/>
        <color theme="1"/>
        <rFont val="Arial Narrow"/>
        <family val="2"/>
      </rPr>
      <t>, L = 2 (</t>
    </r>
    <r>
      <rPr>
        <i/>
        <sz val="10"/>
        <color theme="1"/>
        <rFont val="Arial Narrow"/>
        <family val="2"/>
      </rPr>
      <t>x4</t>
    </r>
    <r>
      <rPr>
        <sz val="10"/>
        <color theme="1"/>
        <rFont val="Arial Narrow"/>
        <family val="2"/>
      </rPr>
      <t>)</t>
    </r>
  </si>
  <si>
    <t>A tie: next basis will be DEGENERATE --- risk of CYCLING.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</si>
</sst>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Arial Narrow"/>
      <family val="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b/>
      <sz val="10"/>
      <color theme="1"/>
      <name val="Symbol"/>
      <family val="1"/>
      <charset val="2"/>
    </font>
    <font>
      <b/>
      <vertAlign val="subscript"/>
      <sz val="10"/>
      <color theme="1"/>
      <name val="Times New Roman"/>
      <family val="1"/>
    </font>
    <font>
      <i/>
      <sz val="10"/>
      <color theme="1"/>
      <name val="Arial Narrow"/>
      <family val="2"/>
    </font>
    <font>
      <b/>
      <i/>
      <sz val="10"/>
      <name val="Arial Narrow"/>
      <family val="2"/>
    </font>
    <font>
      <b/>
      <i/>
      <sz val="10"/>
      <color theme="1"/>
      <name val="Arial Narrow"/>
      <family val="2"/>
    </font>
    <font>
      <sz val="10"/>
      <color theme="1"/>
      <name val="Symbol"/>
      <family val="1"/>
      <charset val="2"/>
    </font>
    <font>
      <sz val="10"/>
      <color theme="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CC"/>
        <bgColor indexed="64"/>
      </patternFill>
    </fill>
    <fill>
      <patternFill patternType="gray125">
        <fgColor theme="9" tint="0.59996337778862885"/>
        <bgColor rgb="FFCCECFF"/>
      </patternFill>
    </fill>
    <fill>
      <patternFill patternType="solid">
        <fgColor rgb="FFCCE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14" fontId="3" fillId="0" borderId="0" xfId="0" applyNumberFormat="1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5" fillId="0" borderId="0" xfId="0" applyFont="1" applyAlignment="1">
      <alignment horizontal="right"/>
    </xf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8" fillId="0" borderId="0" xfId="0" applyFont="1" applyAlignment="1">
      <alignment horizontal="right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16" xfId="0" applyBorder="1"/>
    <xf numFmtId="0" fontId="5" fillId="0" borderId="0" xfId="0" applyFont="1" applyAlignment="1"/>
    <xf numFmtId="0" fontId="15" fillId="1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6" fillId="5" borderId="10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18" fillId="7" borderId="0" xfId="0" applyFont="1" applyFill="1" applyAlignment="1">
      <alignment horizontal="center"/>
    </xf>
    <xf numFmtId="0" fontId="0" fillId="0" borderId="18" xfId="0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calc!$B$94:$B$97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xVal>
          <c:yVal>
            <c:numRef>
              <c:f>calc!$C$94:$C$97</c:f>
              <c:numCache>
                <c:formatCode>General</c:formatCode>
                <c:ptCount val="4"/>
                <c:pt idx="0">
                  <c:v>0</c:v>
                </c:pt>
                <c:pt idx="1">
                  <c:v>300000</c:v>
                </c:pt>
                <c:pt idx="2">
                  <c:v>300000.00000000023</c:v>
                </c:pt>
                <c:pt idx="3">
                  <c:v>342857.14285714284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78-4072-8EDB-B1F47DE45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624616"/>
        <c:axId val="414626584"/>
      </c:scatterChart>
      <c:valAx>
        <c:axId val="414624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4626584"/>
        <c:crosses val="autoZero"/>
        <c:crossBetween val="midCat"/>
      </c:valAx>
      <c:valAx>
        <c:axId val="414626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4624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91</xdr:row>
      <xdr:rowOff>19049</xdr:rowOff>
    </xdr:from>
    <xdr:to>
      <xdr:col>9</xdr:col>
      <xdr:colOff>228600</xdr:colOff>
      <xdr:row>101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abSelected="1" zoomScaleNormal="100" workbookViewId="0"/>
  </sheetViews>
  <sheetFormatPr defaultRowHeight="12.75" x14ac:dyDescent="0.2"/>
  <sheetData>
    <row r="1" spans="1:13" ht="13.5" x14ac:dyDescent="0.25">
      <c r="A1" s="2">
        <v>43167</v>
      </c>
      <c r="C1" s="3" t="s">
        <v>36</v>
      </c>
      <c r="G1" s="3"/>
      <c r="M1" s="42" t="s">
        <v>22</v>
      </c>
    </row>
    <row r="2" spans="1:13" x14ac:dyDescent="0.2">
      <c r="B2" s="3" t="s">
        <v>0</v>
      </c>
      <c r="M2" s="42" t="s">
        <v>22</v>
      </c>
    </row>
    <row r="3" spans="1:13" x14ac:dyDescent="0.2">
      <c r="A3" s="18">
        <v>20</v>
      </c>
      <c r="B3" s="18">
        <v>30</v>
      </c>
      <c r="C3" s="19">
        <v>0</v>
      </c>
      <c r="D3" s="20">
        <v>0</v>
      </c>
      <c r="E3" s="21">
        <v>0</v>
      </c>
      <c r="F3" s="4" t="s">
        <v>1</v>
      </c>
      <c r="M3" s="42" t="s">
        <v>22</v>
      </c>
    </row>
    <row r="4" spans="1:13" x14ac:dyDescent="0.2">
      <c r="A4" s="44">
        <v>1</v>
      </c>
      <c r="B4" s="44">
        <v>2</v>
      </c>
      <c r="C4" s="44">
        <v>4</v>
      </c>
      <c r="D4" s="44">
        <v>5</v>
      </c>
      <c r="E4" s="44">
        <v>6</v>
      </c>
      <c r="F4" s="3" t="s">
        <v>5</v>
      </c>
      <c r="G4" s="5" t="s">
        <v>4</v>
      </c>
      <c r="M4" s="42" t="s">
        <v>22</v>
      </c>
    </row>
    <row r="5" spans="1:13" x14ac:dyDescent="0.2">
      <c r="A5" s="6">
        <v>0.1</v>
      </c>
      <c r="B5" s="6">
        <v>7.4999999999999997E-2</v>
      </c>
      <c r="C5" s="7">
        <v>1</v>
      </c>
      <c r="D5" s="8">
        <v>0</v>
      </c>
      <c r="E5" s="9">
        <v>0</v>
      </c>
      <c r="F5" s="1" t="s">
        <v>3</v>
      </c>
      <c r="G5" s="6">
        <v>1500</v>
      </c>
      <c r="H5" s="64" t="s">
        <v>2</v>
      </c>
      <c r="M5" s="42" t="s">
        <v>22</v>
      </c>
    </row>
    <row r="6" spans="1:13" x14ac:dyDescent="0.2">
      <c r="A6" s="6">
        <v>0.08</v>
      </c>
      <c r="B6" s="6">
        <v>0.1</v>
      </c>
      <c r="C6" s="10">
        <v>0</v>
      </c>
      <c r="D6" s="11">
        <v>1</v>
      </c>
      <c r="E6" s="12">
        <v>0</v>
      </c>
      <c r="F6" s="1" t="s">
        <v>3</v>
      </c>
      <c r="G6" s="6">
        <v>1200</v>
      </c>
      <c r="H6" s="64" t="s">
        <v>2</v>
      </c>
      <c r="M6" s="42" t="s">
        <v>22</v>
      </c>
    </row>
    <row r="7" spans="1:13" ht="13.5" thickBot="1" x14ac:dyDescent="0.25">
      <c r="A7" s="6">
        <v>0.05</v>
      </c>
      <c r="B7" s="6">
        <v>0.15</v>
      </c>
      <c r="C7" s="13">
        <v>0</v>
      </c>
      <c r="D7" s="14">
        <v>0</v>
      </c>
      <c r="E7" s="15">
        <v>1</v>
      </c>
      <c r="F7" s="1" t="s">
        <v>3</v>
      </c>
      <c r="G7" s="6">
        <v>1500</v>
      </c>
      <c r="H7" s="64" t="s">
        <v>3</v>
      </c>
      <c r="M7" s="42" t="s">
        <v>22</v>
      </c>
    </row>
    <row r="8" spans="1:13" ht="13.5" thickBot="1" x14ac:dyDescent="0.25">
      <c r="A8" s="23" t="s">
        <v>6</v>
      </c>
      <c r="B8" s="56">
        <v>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42" t="s">
        <v>22</v>
      </c>
    </row>
    <row r="9" spans="1:13" x14ac:dyDescent="0.2">
      <c r="D9" s="47">
        <f t="array" ref="D9:F9">TRANSPOSE(B10:B12)</f>
        <v>3</v>
      </c>
      <c r="E9" s="48">
        <v>4</v>
      </c>
      <c r="F9" s="49">
        <v>5</v>
      </c>
      <c r="M9" s="42" t="s">
        <v>22</v>
      </c>
    </row>
    <row r="10" spans="1:13" ht="15.75" x14ac:dyDescent="0.2">
      <c r="A10" t="s">
        <v>7</v>
      </c>
      <c r="B10" s="45">
        <v>3</v>
      </c>
      <c r="C10" s="24" t="s">
        <v>8</v>
      </c>
      <c r="D10" s="6">
        <f>C$5</f>
        <v>1</v>
      </c>
      <c r="E10" s="6">
        <f t="shared" ref="E10:F10" si="0">D$5</f>
        <v>0</v>
      </c>
      <c r="F10" s="6">
        <f t="shared" si="0"/>
        <v>0</v>
      </c>
      <c r="G10" s="24" t="s">
        <v>10</v>
      </c>
      <c r="H10" s="26">
        <f t="array" ref="H10:J12">MINVERSE(D10:F12)</f>
        <v>1</v>
      </c>
      <c r="I10" s="27">
        <v>0</v>
      </c>
      <c r="J10" s="28">
        <v>0</v>
      </c>
      <c r="M10" s="42" t="s">
        <v>22</v>
      </c>
    </row>
    <row r="11" spans="1:13" x14ac:dyDescent="0.2">
      <c r="B11" s="45">
        <v>4</v>
      </c>
      <c r="D11" s="6">
        <f>C$6</f>
        <v>0</v>
      </c>
      <c r="E11" s="6">
        <f t="shared" ref="E11:F11" si="1">D$6</f>
        <v>1</v>
      </c>
      <c r="F11" s="6">
        <f t="shared" si="1"/>
        <v>0</v>
      </c>
      <c r="H11" s="29">
        <v>0</v>
      </c>
      <c r="I11" s="30">
        <v>1</v>
      </c>
      <c r="J11" s="31">
        <v>0</v>
      </c>
      <c r="M11" s="42" t="s">
        <v>22</v>
      </c>
    </row>
    <row r="12" spans="1:13" x14ac:dyDescent="0.2">
      <c r="B12" s="45">
        <v>5</v>
      </c>
      <c r="D12" s="6">
        <f>C$7</f>
        <v>0</v>
      </c>
      <c r="E12" s="6">
        <f t="shared" ref="E12:F12" si="2">D$7</f>
        <v>0</v>
      </c>
      <c r="F12" s="6">
        <f t="shared" si="2"/>
        <v>1</v>
      </c>
      <c r="H12" s="32">
        <v>0</v>
      </c>
      <c r="I12" s="33">
        <v>0</v>
      </c>
      <c r="J12" s="34">
        <v>1</v>
      </c>
      <c r="M12" s="42" t="s">
        <v>22</v>
      </c>
    </row>
    <row r="13" spans="1:13" x14ac:dyDescent="0.2">
      <c r="H13" s="47">
        <v>1</v>
      </c>
      <c r="I13" s="49">
        <v>2</v>
      </c>
      <c r="M13" s="42" t="s">
        <v>22</v>
      </c>
    </row>
    <row r="14" spans="1:13" ht="16.5" x14ac:dyDescent="0.25">
      <c r="A14" s="24" t="s">
        <v>9</v>
      </c>
      <c r="B14" s="57">
        <f t="array" ref="B14:B16">MMULT(H10:J12,$G$5:$G$7)</f>
        <v>1500</v>
      </c>
      <c r="C14" s="24" t="s">
        <v>11</v>
      </c>
      <c r="D14" s="25">
        <f>C$3</f>
        <v>0</v>
      </c>
      <c r="E14" s="25">
        <f t="shared" ref="E14:F14" si="3">D$3</f>
        <v>0</v>
      </c>
      <c r="F14" s="25">
        <f t="shared" si="3"/>
        <v>0</v>
      </c>
      <c r="G14" s="24" t="s">
        <v>14</v>
      </c>
      <c r="H14" s="25">
        <f>A$3</f>
        <v>20</v>
      </c>
      <c r="I14" s="25">
        <f>B$3</f>
        <v>30</v>
      </c>
      <c r="M14" s="42" t="s">
        <v>22</v>
      </c>
    </row>
    <row r="15" spans="1:13" ht="13.5" x14ac:dyDescent="0.25">
      <c r="B15" s="58">
        <v>1200</v>
      </c>
      <c r="C15" s="38" t="s">
        <v>12</v>
      </c>
      <c r="D15" s="46">
        <f>MMULT(D14:F14,B14:B16)+$I$4</f>
        <v>0</v>
      </c>
      <c r="M15" s="42" t="s">
        <v>22</v>
      </c>
    </row>
    <row r="16" spans="1:13" x14ac:dyDescent="0.2">
      <c r="B16" s="59">
        <v>1500</v>
      </c>
      <c r="G16" s="24" t="s">
        <v>13</v>
      </c>
      <c r="H16" s="18">
        <f>A$5</f>
        <v>0.1</v>
      </c>
      <c r="I16" s="50">
        <f>B$5</f>
        <v>7.4999999999999997E-2</v>
      </c>
      <c r="M16" s="42" t="s">
        <v>22</v>
      </c>
    </row>
    <row r="17" spans="1:13" x14ac:dyDescent="0.2">
      <c r="H17" s="18">
        <f>A$6</f>
        <v>0.08</v>
      </c>
      <c r="I17" s="50">
        <f>B$6</f>
        <v>0.1</v>
      </c>
      <c r="M17" s="42" t="s">
        <v>22</v>
      </c>
    </row>
    <row r="18" spans="1:13" x14ac:dyDescent="0.2">
      <c r="H18" s="18">
        <f>A$7</f>
        <v>0.05</v>
      </c>
      <c r="I18" s="50">
        <f>B$7</f>
        <v>0.15</v>
      </c>
      <c r="M18" s="42" t="s">
        <v>22</v>
      </c>
    </row>
    <row r="19" spans="1:13" ht="16.5" x14ac:dyDescent="0.25">
      <c r="A19" s="24" t="s">
        <v>16</v>
      </c>
      <c r="B19" s="26">
        <f t="array" ref="B19:C21">MMULT(H10:J12,H16:I18)</f>
        <v>0.1</v>
      </c>
      <c r="C19" s="28">
        <v>7.4999999999999997E-2</v>
      </c>
      <c r="G19" s="24" t="s">
        <v>15</v>
      </c>
      <c r="H19" s="39">
        <f t="array" ref="H19:I19">MMULT(D14:F14,B19:C21)</f>
        <v>0</v>
      </c>
      <c r="I19" s="40">
        <v>0</v>
      </c>
      <c r="M19" s="42" t="s">
        <v>22</v>
      </c>
    </row>
    <row r="20" spans="1:13" ht="14.25" x14ac:dyDescent="0.25">
      <c r="B20" s="29">
        <v>0.08</v>
      </c>
      <c r="C20" s="31">
        <v>0.1</v>
      </c>
      <c r="G20" s="24" t="s">
        <v>17</v>
      </c>
      <c r="H20" s="54">
        <f>H19-H14</f>
        <v>-20</v>
      </c>
      <c r="I20" s="53">
        <f>I19-I14</f>
        <v>-30</v>
      </c>
      <c r="M20" s="42" t="s">
        <v>22</v>
      </c>
    </row>
    <row r="21" spans="1:13" x14ac:dyDescent="0.2">
      <c r="B21" s="32">
        <v>0.05</v>
      </c>
      <c r="C21" s="34">
        <v>0.15</v>
      </c>
      <c r="H21" s="17" t="s">
        <v>25</v>
      </c>
      <c r="J21" t="s">
        <v>37</v>
      </c>
      <c r="M21" s="42" t="s">
        <v>22</v>
      </c>
    </row>
    <row r="22" spans="1:13" x14ac:dyDescent="0.2">
      <c r="D22" s="1" t="s">
        <v>19</v>
      </c>
      <c r="M22" s="42" t="s">
        <v>22</v>
      </c>
    </row>
    <row r="23" spans="1:13" ht="16.5" x14ac:dyDescent="0.25">
      <c r="A23" s="24" t="s">
        <v>18</v>
      </c>
      <c r="B23" s="35">
        <f t="array" ref="B23:B25">MMULT(H10:J12,H16:H18)</f>
        <v>0.1</v>
      </c>
      <c r="D23" s="24" t="s">
        <v>20</v>
      </c>
      <c r="E23" s="25">
        <f>IF(B23&gt;0,B14/B23,-1)</f>
        <v>15000</v>
      </c>
      <c r="F23" t="s">
        <v>38</v>
      </c>
      <c r="I23" s="24" t="s">
        <v>26</v>
      </c>
      <c r="J23" s="6">
        <f>H20</f>
        <v>-20</v>
      </c>
      <c r="M23" s="42" t="s">
        <v>22</v>
      </c>
    </row>
    <row r="24" spans="1:13" x14ac:dyDescent="0.2">
      <c r="B24" s="36">
        <v>0.08</v>
      </c>
      <c r="E24" s="25">
        <f t="shared" ref="E24:E25" si="4">IF(B24&gt;0,B15/B24,-1)</f>
        <v>15000</v>
      </c>
      <c r="I24" s="24" t="s">
        <v>27</v>
      </c>
      <c r="J24" s="6">
        <f>E23</f>
        <v>15000</v>
      </c>
      <c r="M24" s="42" t="s">
        <v>22</v>
      </c>
    </row>
    <row r="25" spans="1:13" x14ac:dyDescent="0.2">
      <c r="B25" s="37">
        <v>0.05</v>
      </c>
      <c r="E25" s="25">
        <f t="shared" si="4"/>
        <v>30000</v>
      </c>
      <c r="M25" s="42" t="s">
        <v>22</v>
      </c>
    </row>
    <row r="26" spans="1:13" ht="13.5" thickBot="1" x14ac:dyDescent="0.25">
      <c r="C26" s="16" t="s">
        <v>21</v>
      </c>
      <c r="D26" s="41">
        <f>D15-J24*J23</f>
        <v>300000</v>
      </c>
      <c r="F26" s="3" t="s">
        <v>40</v>
      </c>
      <c r="M26" s="42" t="s">
        <v>22</v>
      </c>
    </row>
    <row r="27" spans="1:13" ht="13.5" thickBot="1" x14ac:dyDescent="0.25">
      <c r="A27" s="23" t="s">
        <v>6</v>
      </c>
      <c r="B27" s="56">
        <v>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2" t="s">
        <v>22</v>
      </c>
    </row>
    <row r="28" spans="1:13" x14ac:dyDescent="0.2">
      <c r="D28" s="47">
        <f t="array" ref="D28:F28">TRANSPOSE(B29:B31)</f>
        <v>1</v>
      </c>
      <c r="E28" s="48">
        <v>4</v>
      </c>
      <c r="F28" s="49">
        <v>5</v>
      </c>
      <c r="M28" s="42" t="s">
        <v>22</v>
      </c>
    </row>
    <row r="29" spans="1:13" ht="15.75" x14ac:dyDescent="0.2">
      <c r="A29" t="s">
        <v>7</v>
      </c>
      <c r="B29" s="45">
        <v>1</v>
      </c>
      <c r="C29" s="24" t="s">
        <v>8</v>
      </c>
      <c r="D29" s="18">
        <f>A$5</f>
        <v>0.1</v>
      </c>
      <c r="E29" s="6">
        <f>D$5</f>
        <v>0</v>
      </c>
      <c r="F29" s="50">
        <f>E$5</f>
        <v>0</v>
      </c>
      <c r="G29" s="24" t="s">
        <v>10</v>
      </c>
      <c r="H29" s="26">
        <f t="array" ref="H29:J31">MINVERSE(D29:F31)</f>
        <v>10</v>
      </c>
      <c r="I29" s="27">
        <v>0</v>
      </c>
      <c r="J29" s="28">
        <v>0</v>
      </c>
      <c r="M29" s="42" t="s">
        <v>22</v>
      </c>
    </row>
    <row r="30" spans="1:13" x14ac:dyDescent="0.2">
      <c r="B30" s="45">
        <v>4</v>
      </c>
      <c r="D30" s="18">
        <f>A$6</f>
        <v>0.08</v>
      </c>
      <c r="E30" s="6">
        <f t="shared" ref="E30:F30" si="5">D$6</f>
        <v>1</v>
      </c>
      <c r="F30" s="50">
        <f>E$6</f>
        <v>0</v>
      </c>
      <c r="H30" s="29">
        <v>-0.79999999999999993</v>
      </c>
      <c r="I30" s="30">
        <v>1</v>
      </c>
      <c r="J30" s="31">
        <v>0</v>
      </c>
      <c r="M30" s="42" t="s">
        <v>22</v>
      </c>
    </row>
    <row r="31" spans="1:13" x14ac:dyDescent="0.2">
      <c r="B31" s="45">
        <v>5</v>
      </c>
      <c r="D31" s="18">
        <f>A$7</f>
        <v>0.05</v>
      </c>
      <c r="E31" s="6">
        <f t="shared" ref="E31:F31" si="6">D$7</f>
        <v>0</v>
      </c>
      <c r="F31" s="50">
        <f>E$7</f>
        <v>1</v>
      </c>
      <c r="H31" s="32">
        <v>-0.5</v>
      </c>
      <c r="I31" s="33">
        <v>0</v>
      </c>
      <c r="J31" s="34">
        <v>1</v>
      </c>
      <c r="M31" s="42" t="s">
        <v>22</v>
      </c>
    </row>
    <row r="32" spans="1:13" ht="16.5" x14ac:dyDescent="0.25">
      <c r="A32" s="43" t="s">
        <v>30</v>
      </c>
      <c r="M32" s="42" t="s">
        <v>22</v>
      </c>
    </row>
    <row r="33" spans="1:13" ht="16.5" x14ac:dyDescent="0.25">
      <c r="B33" s="35">
        <f t="array" ref="B33:B35">MMULT(H10:J12,D29:D31)</f>
        <v>0.1</v>
      </c>
      <c r="C33" s="24" t="s">
        <v>23</v>
      </c>
      <c r="D33" s="52">
        <f>1/$B$33</f>
        <v>10</v>
      </c>
      <c r="E33" s="25">
        <v>0</v>
      </c>
      <c r="F33" s="25">
        <v>0</v>
      </c>
      <c r="G33" s="24" t="s">
        <v>24</v>
      </c>
      <c r="H33" s="26">
        <f t="array" ref="H33:J35">MMULT(D33:F35,H10:J12)</f>
        <v>10</v>
      </c>
      <c r="I33" s="27">
        <v>0</v>
      </c>
      <c r="J33" s="28">
        <v>0</v>
      </c>
      <c r="K33" t="s">
        <v>31</v>
      </c>
      <c r="M33" s="42" t="s">
        <v>22</v>
      </c>
    </row>
    <row r="34" spans="1:13" x14ac:dyDescent="0.2">
      <c r="B34" s="36">
        <v>0.08</v>
      </c>
      <c r="D34" s="52">
        <f>-B34/$B$33</f>
        <v>-0.79999999999999993</v>
      </c>
      <c r="E34" s="25">
        <v>1</v>
      </c>
      <c r="F34" s="25">
        <v>0</v>
      </c>
      <c r="H34" s="29">
        <v>-0.79999999999999993</v>
      </c>
      <c r="I34" s="30">
        <v>1</v>
      </c>
      <c r="J34" s="31">
        <v>0</v>
      </c>
      <c r="M34" s="42" t="s">
        <v>22</v>
      </c>
    </row>
    <row r="35" spans="1:13" x14ac:dyDescent="0.2">
      <c r="B35" s="37">
        <v>0.05</v>
      </c>
      <c r="D35" s="52">
        <f>-B35/$B$33</f>
        <v>-0.5</v>
      </c>
      <c r="E35" s="25">
        <v>0</v>
      </c>
      <c r="F35" s="25">
        <v>1</v>
      </c>
      <c r="H35" s="32">
        <v>-0.5</v>
      </c>
      <c r="I35" s="33">
        <v>0</v>
      </c>
      <c r="J35" s="34">
        <v>1</v>
      </c>
      <c r="M35" s="42" t="s">
        <v>22</v>
      </c>
    </row>
    <row r="36" spans="1:13" x14ac:dyDescent="0.2">
      <c r="H36" s="47">
        <v>3</v>
      </c>
      <c r="I36" s="49">
        <v>2</v>
      </c>
      <c r="M36" s="42" t="s">
        <v>22</v>
      </c>
    </row>
    <row r="37" spans="1:13" ht="16.5" x14ac:dyDescent="0.25">
      <c r="A37" s="24" t="s">
        <v>9</v>
      </c>
      <c r="B37" s="57">
        <f t="array" ref="B37:B39">MMULT(H29:J31,$G$5:$G$7)</f>
        <v>15000</v>
      </c>
      <c r="C37" s="24" t="s">
        <v>11</v>
      </c>
      <c r="D37" s="25">
        <f>A$3</f>
        <v>20</v>
      </c>
      <c r="E37" s="25">
        <f>D$3</f>
        <v>0</v>
      </c>
      <c r="F37" s="25">
        <f>E$3</f>
        <v>0</v>
      </c>
      <c r="G37" s="24" t="s">
        <v>14</v>
      </c>
      <c r="H37" s="25">
        <f>C$3</f>
        <v>0</v>
      </c>
      <c r="I37" s="25">
        <f>B$3</f>
        <v>30</v>
      </c>
      <c r="M37" s="42" t="s">
        <v>22</v>
      </c>
    </row>
    <row r="38" spans="1:13" ht="13.5" x14ac:dyDescent="0.25">
      <c r="B38" s="58">
        <v>0</v>
      </c>
      <c r="C38" s="38" t="s">
        <v>12</v>
      </c>
      <c r="D38" s="46">
        <f>MMULT(D37:F37,B37:B39)+$I$4</f>
        <v>300000</v>
      </c>
      <c r="M38" s="42" t="s">
        <v>22</v>
      </c>
    </row>
    <row r="39" spans="1:13" x14ac:dyDescent="0.2">
      <c r="B39" s="59">
        <v>750</v>
      </c>
      <c r="G39" s="24" t="s">
        <v>13</v>
      </c>
      <c r="H39" s="50">
        <f>C$5</f>
        <v>1</v>
      </c>
      <c r="I39" s="18">
        <f>B$5</f>
        <v>7.4999999999999997E-2</v>
      </c>
      <c r="M39" s="42" t="s">
        <v>22</v>
      </c>
    </row>
    <row r="40" spans="1:13" x14ac:dyDescent="0.2">
      <c r="H40" s="50">
        <f>C$6</f>
        <v>0</v>
      </c>
      <c r="I40" s="18">
        <f>B$6</f>
        <v>0.1</v>
      </c>
      <c r="M40" s="42" t="s">
        <v>22</v>
      </c>
    </row>
    <row r="41" spans="1:13" x14ac:dyDescent="0.2">
      <c r="H41" s="50">
        <f>C$7</f>
        <v>0</v>
      </c>
      <c r="I41" s="18">
        <f>B$7</f>
        <v>0.15</v>
      </c>
      <c r="M41" s="42" t="s">
        <v>22</v>
      </c>
    </row>
    <row r="42" spans="1:13" ht="16.5" x14ac:dyDescent="0.25">
      <c r="A42" s="24" t="s">
        <v>16</v>
      </c>
      <c r="B42" s="26">
        <f t="array" ref="B42:C44">MMULT(H33:J35,H39:I41)</f>
        <v>10</v>
      </c>
      <c r="C42" s="28">
        <v>0.75</v>
      </c>
      <c r="G42" s="24" t="s">
        <v>15</v>
      </c>
      <c r="H42" s="51">
        <f t="array" ref="H42:I42">MMULT(D37:F37,B42:C44)</f>
        <v>200</v>
      </c>
      <c r="I42" s="55">
        <v>15</v>
      </c>
      <c r="M42" s="42" t="s">
        <v>22</v>
      </c>
    </row>
    <row r="43" spans="1:13" ht="14.25" x14ac:dyDescent="0.25">
      <c r="B43" s="29">
        <v>-0.79999999999999993</v>
      </c>
      <c r="C43" s="31">
        <v>4.0000000000000015E-2</v>
      </c>
      <c r="G43" s="24" t="s">
        <v>17</v>
      </c>
      <c r="H43" s="53">
        <f>H42-H37</f>
        <v>200</v>
      </c>
      <c r="I43" s="54">
        <f>I42-I37</f>
        <v>-15</v>
      </c>
      <c r="M43" s="42" t="s">
        <v>22</v>
      </c>
    </row>
    <row r="44" spans="1:13" x14ac:dyDescent="0.2">
      <c r="B44" s="32">
        <v>-0.5</v>
      </c>
      <c r="C44" s="34">
        <v>0.11249999999999999</v>
      </c>
      <c r="I44" s="17" t="s">
        <v>28</v>
      </c>
      <c r="M44" s="42" t="s">
        <v>22</v>
      </c>
    </row>
    <row r="45" spans="1:13" x14ac:dyDescent="0.2">
      <c r="D45" s="1" t="s">
        <v>19</v>
      </c>
      <c r="M45" s="42" t="s">
        <v>22</v>
      </c>
    </row>
    <row r="46" spans="1:13" ht="16.5" x14ac:dyDescent="0.25">
      <c r="A46" s="24" t="s">
        <v>18</v>
      </c>
      <c r="B46" s="35">
        <f t="array" ref="B46:B48">MMULT(H33:J35,I39:I41)</f>
        <v>0.75</v>
      </c>
      <c r="D46" s="24" t="s">
        <v>20</v>
      </c>
      <c r="E46" s="25">
        <f>IF(B46&gt;0,B37/B46,-1)</f>
        <v>20000</v>
      </c>
      <c r="I46" s="24" t="s">
        <v>26</v>
      </c>
      <c r="J46" s="6">
        <f>I43</f>
        <v>-15</v>
      </c>
      <c r="M46" s="42" t="s">
        <v>22</v>
      </c>
    </row>
    <row r="47" spans="1:13" x14ac:dyDescent="0.2">
      <c r="B47" s="36">
        <v>4.0000000000000015E-2</v>
      </c>
      <c r="E47" s="25">
        <f>IF(B47&gt;0,B38/B47,-1)</f>
        <v>0</v>
      </c>
      <c r="F47" t="s">
        <v>39</v>
      </c>
      <c r="I47" s="24" t="s">
        <v>27</v>
      </c>
      <c r="J47" s="6">
        <f>E47</f>
        <v>0</v>
      </c>
      <c r="M47" s="42" t="s">
        <v>22</v>
      </c>
    </row>
    <row r="48" spans="1:13" x14ac:dyDescent="0.2">
      <c r="B48" s="37">
        <v>0.11249999999999999</v>
      </c>
      <c r="E48" s="25">
        <f>IF(B48&gt;0,B39/B48,-1)</f>
        <v>6666.666666666667</v>
      </c>
      <c r="M48" s="42" t="s">
        <v>22</v>
      </c>
    </row>
    <row r="49" spans="1:13" ht="13.5" thickBot="1" x14ac:dyDescent="0.25">
      <c r="C49" s="16" t="s">
        <v>21</v>
      </c>
      <c r="D49" s="41">
        <f>D38-J47*J46</f>
        <v>300000</v>
      </c>
      <c r="M49" s="42" t="s">
        <v>22</v>
      </c>
    </row>
    <row r="50" spans="1:13" ht="13.5" thickBot="1" x14ac:dyDescent="0.25">
      <c r="A50" s="23" t="s">
        <v>6</v>
      </c>
      <c r="B50" s="56">
        <f>$B27+1</f>
        <v>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42" t="s">
        <v>22</v>
      </c>
    </row>
    <row r="51" spans="1:13" x14ac:dyDescent="0.2">
      <c r="D51" s="47">
        <f t="array" ref="D51:F51">TRANSPOSE(B52:B54)</f>
        <v>1</v>
      </c>
      <c r="E51" s="48">
        <v>2</v>
      </c>
      <c r="F51" s="49">
        <v>5</v>
      </c>
      <c r="M51" s="42" t="s">
        <v>22</v>
      </c>
    </row>
    <row r="52" spans="1:13" ht="15.75" x14ac:dyDescent="0.2">
      <c r="A52" t="s">
        <v>7</v>
      </c>
      <c r="B52" s="45">
        <v>1</v>
      </c>
      <c r="C52" s="24" t="s">
        <v>8</v>
      </c>
      <c r="D52" s="50">
        <f>A$5</f>
        <v>0.1</v>
      </c>
      <c r="E52" s="18">
        <f>B$5</f>
        <v>7.4999999999999997E-2</v>
      </c>
      <c r="F52" s="50">
        <f>E$5</f>
        <v>0</v>
      </c>
      <c r="G52" s="24" t="s">
        <v>10</v>
      </c>
      <c r="H52" s="26">
        <f t="array" ref="H52:J54">MINVERSE(D52:F54)</f>
        <v>24.999999999999989</v>
      </c>
      <c r="I52" s="27">
        <v>-18.749999999999989</v>
      </c>
      <c r="J52" s="28">
        <v>0</v>
      </c>
      <c r="M52" s="42" t="s">
        <v>22</v>
      </c>
    </row>
    <row r="53" spans="1:13" x14ac:dyDescent="0.2">
      <c r="B53" s="45">
        <v>2</v>
      </c>
      <c r="D53" s="50">
        <f>A$6</f>
        <v>0.08</v>
      </c>
      <c r="E53" s="18">
        <f>B$6</f>
        <v>0.1</v>
      </c>
      <c r="F53" s="50">
        <f>E$6</f>
        <v>0</v>
      </c>
      <c r="H53" s="29">
        <v>-19.999999999999986</v>
      </c>
      <c r="I53" s="30">
        <v>24.999999999999989</v>
      </c>
      <c r="J53" s="31">
        <v>0</v>
      </c>
      <c r="M53" s="42" t="s">
        <v>22</v>
      </c>
    </row>
    <row r="54" spans="1:13" x14ac:dyDescent="0.2">
      <c r="B54" s="45">
        <v>5</v>
      </c>
      <c r="D54" s="50">
        <f>A$7</f>
        <v>0.05</v>
      </c>
      <c r="E54" s="18">
        <f>B$7</f>
        <v>0.15</v>
      </c>
      <c r="F54" s="50">
        <f>E$7</f>
        <v>1</v>
      </c>
      <c r="H54" s="32">
        <v>1.7499999999999984</v>
      </c>
      <c r="I54" s="33">
        <v>-2.8124999999999987</v>
      </c>
      <c r="J54" s="34">
        <v>1</v>
      </c>
      <c r="M54" s="42" t="s">
        <v>22</v>
      </c>
    </row>
    <row r="55" spans="1:13" ht="16.5" x14ac:dyDescent="0.25">
      <c r="A55" s="43" t="s">
        <v>30</v>
      </c>
      <c r="M55" s="42" t="s">
        <v>22</v>
      </c>
    </row>
    <row r="56" spans="1:13" ht="16.5" x14ac:dyDescent="0.25">
      <c r="B56" s="35">
        <f t="array" ref="B56:B58">MMULT(H33:J35,E52:E54)</f>
        <v>0.75</v>
      </c>
      <c r="C56" s="24" t="s">
        <v>23</v>
      </c>
      <c r="D56" s="25">
        <v>1</v>
      </c>
      <c r="E56" s="52">
        <f>-B56/$B$57</f>
        <v>-18.749999999999993</v>
      </c>
      <c r="F56" s="25">
        <v>0</v>
      </c>
      <c r="G56" s="24" t="s">
        <v>24</v>
      </c>
      <c r="H56" s="26">
        <f t="array" ref="H56:J58">MMULT(D56:F58,H33:J35)</f>
        <v>24.999999999999993</v>
      </c>
      <c r="I56" s="27">
        <v>-18.749999999999993</v>
      </c>
      <c r="J56" s="28">
        <v>0</v>
      </c>
      <c r="K56" t="s">
        <v>31</v>
      </c>
      <c r="M56" s="42" t="s">
        <v>22</v>
      </c>
    </row>
    <row r="57" spans="1:13" x14ac:dyDescent="0.2">
      <c r="B57" s="36">
        <v>4.0000000000000015E-2</v>
      </c>
      <c r="D57" s="25">
        <v>0</v>
      </c>
      <c r="E57" s="52">
        <f>1/$B$57</f>
        <v>24.999999999999989</v>
      </c>
      <c r="F57" s="25">
        <v>0</v>
      </c>
      <c r="H57" s="29">
        <v>-19.999999999999989</v>
      </c>
      <c r="I57" s="30">
        <v>24.999999999999989</v>
      </c>
      <c r="J57" s="31">
        <v>0</v>
      </c>
      <c r="M57" s="42" t="s">
        <v>22</v>
      </c>
    </row>
    <row r="58" spans="1:13" x14ac:dyDescent="0.2">
      <c r="B58" s="37">
        <v>0.11249999999999999</v>
      </c>
      <c r="D58" s="25">
        <v>0</v>
      </c>
      <c r="E58" s="52">
        <f>-B58/$B$57</f>
        <v>-2.8124999999999987</v>
      </c>
      <c r="F58" s="25">
        <v>1</v>
      </c>
      <c r="H58" s="32">
        <v>1.7499999999999987</v>
      </c>
      <c r="I58" s="33">
        <v>-2.8124999999999987</v>
      </c>
      <c r="J58" s="34">
        <v>1</v>
      </c>
      <c r="M58" s="42" t="s">
        <v>22</v>
      </c>
    </row>
    <row r="59" spans="1:13" x14ac:dyDescent="0.2">
      <c r="H59" s="47">
        <v>3</v>
      </c>
      <c r="I59" s="49">
        <v>4</v>
      </c>
      <c r="M59" s="42" t="s">
        <v>22</v>
      </c>
    </row>
    <row r="60" spans="1:13" ht="16.5" x14ac:dyDescent="0.25">
      <c r="A60" s="24" t="s">
        <v>9</v>
      </c>
      <c r="B60" s="57">
        <f t="array" ref="B60:B62">MMULT(H52:J54,$G$5:$G$7)</f>
        <v>15000</v>
      </c>
      <c r="C60" s="24" t="s">
        <v>11</v>
      </c>
      <c r="D60" s="25">
        <f>A$3</f>
        <v>20</v>
      </c>
      <c r="E60" s="25">
        <f>B$3</f>
        <v>30</v>
      </c>
      <c r="F60" s="25">
        <f>E$3</f>
        <v>0</v>
      </c>
      <c r="G60" s="24" t="s">
        <v>14</v>
      </c>
      <c r="H60" s="25">
        <f>C$3</f>
        <v>0</v>
      </c>
      <c r="I60" s="25">
        <f>D$3</f>
        <v>0</v>
      </c>
      <c r="M60" s="42" t="s">
        <v>22</v>
      </c>
    </row>
    <row r="61" spans="1:13" ht="13.5" x14ac:dyDescent="0.25">
      <c r="B61" s="58">
        <v>7.2759576141834259E-12</v>
      </c>
      <c r="C61" s="38" t="s">
        <v>12</v>
      </c>
      <c r="D61" s="46">
        <f>MMULT(D60:F60,B60:B62)+$I$4</f>
        <v>300000.00000000023</v>
      </c>
      <c r="M61" s="42" t="s">
        <v>22</v>
      </c>
    </row>
    <row r="62" spans="1:13" x14ac:dyDescent="0.2">
      <c r="B62" s="59">
        <v>749.99999999999955</v>
      </c>
      <c r="G62" s="24" t="s">
        <v>13</v>
      </c>
      <c r="H62" s="18">
        <f>C$5</f>
        <v>1</v>
      </c>
      <c r="I62" s="50">
        <f>D$5</f>
        <v>0</v>
      </c>
      <c r="M62" s="42" t="s">
        <v>22</v>
      </c>
    </row>
    <row r="63" spans="1:13" x14ac:dyDescent="0.2">
      <c r="H63" s="18">
        <f>C$6</f>
        <v>0</v>
      </c>
      <c r="I63" s="50">
        <f>D$6</f>
        <v>1</v>
      </c>
      <c r="M63" s="42" t="s">
        <v>22</v>
      </c>
    </row>
    <row r="64" spans="1:13" x14ac:dyDescent="0.2">
      <c r="H64" s="18">
        <f>C$7</f>
        <v>0</v>
      </c>
      <c r="I64" s="50">
        <f>D$7</f>
        <v>0</v>
      </c>
      <c r="M64" s="42" t="s">
        <v>22</v>
      </c>
    </row>
    <row r="65" spans="1:13" ht="16.5" x14ac:dyDescent="0.25">
      <c r="A65" s="24" t="s">
        <v>16</v>
      </c>
      <c r="B65" s="26">
        <f t="array" ref="B65:C67">MMULT(H56:J58,H62:I64)</f>
        <v>24.999999999999993</v>
      </c>
      <c r="C65" s="28">
        <v>-18.749999999999993</v>
      </c>
      <c r="G65" s="24" t="s">
        <v>15</v>
      </c>
      <c r="H65" s="51">
        <f t="array" ref="H65:I65">MMULT(D60:F60,B65:C67)</f>
        <v>-99.999999999999773</v>
      </c>
      <c r="I65" s="55">
        <v>374.99999999999977</v>
      </c>
      <c r="M65" s="42" t="s">
        <v>22</v>
      </c>
    </row>
    <row r="66" spans="1:13" ht="14.25" x14ac:dyDescent="0.25">
      <c r="B66" s="29">
        <v>-19.999999999999989</v>
      </c>
      <c r="C66" s="31">
        <v>24.999999999999989</v>
      </c>
      <c r="G66" s="24" t="s">
        <v>17</v>
      </c>
      <c r="H66" s="54">
        <f>H65-H60</f>
        <v>-99.999999999999773</v>
      </c>
      <c r="I66" s="53">
        <f>I65-I60</f>
        <v>374.99999999999977</v>
      </c>
      <c r="M66" s="42" t="s">
        <v>22</v>
      </c>
    </row>
    <row r="67" spans="1:13" x14ac:dyDescent="0.2">
      <c r="B67" s="32">
        <v>1.7499999999999987</v>
      </c>
      <c r="C67" s="34">
        <v>-2.8124999999999987</v>
      </c>
      <c r="H67" s="17" t="s">
        <v>32</v>
      </c>
      <c r="M67" s="42" t="s">
        <v>22</v>
      </c>
    </row>
    <row r="68" spans="1:13" x14ac:dyDescent="0.2">
      <c r="D68" s="1" t="s">
        <v>19</v>
      </c>
      <c r="M68" s="42" t="s">
        <v>22</v>
      </c>
    </row>
    <row r="69" spans="1:13" ht="16.5" x14ac:dyDescent="0.25">
      <c r="A69" s="24" t="s">
        <v>18</v>
      </c>
      <c r="B69" s="35">
        <f t="array" ref="B69:B71">MMULT(H56:J58,H62:H64)</f>
        <v>24.999999999999993</v>
      </c>
      <c r="D69" s="24" t="s">
        <v>20</v>
      </c>
      <c r="E69" s="25">
        <f>IF(B69&gt;0,B60/B69,-1)</f>
        <v>600.00000000000023</v>
      </c>
      <c r="I69" s="24" t="s">
        <v>26</v>
      </c>
      <c r="J69" s="6">
        <f>H65</f>
        <v>-99.999999999999773</v>
      </c>
      <c r="M69" s="42" t="s">
        <v>22</v>
      </c>
    </row>
    <row r="70" spans="1:13" x14ac:dyDescent="0.2">
      <c r="B70" s="36">
        <v>-19.999999999999989</v>
      </c>
      <c r="E70" s="25">
        <f t="shared" ref="E70:E71" si="7">IF(B70&gt;0,B61/B70,-1)</f>
        <v>-1</v>
      </c>
      <c r="I70" s="24" t="s">
        <v>27</v>
      </c>
      <c r="J70" s="6">
        <f>E70</f>
        <v>-1</v>
      </c>
      <c r="M70" s="42" t="s">
        <v>22</v>
      </c>
    </row>
    <row r="71" spans="1:13" x14ac:dyDescent="0.2">
      <c r="B71" s="37">
        <v>1.7499999999999987</v>
      </c>
      <c r="E71" s="25">
        <f t="shared" si="7"/>
        <v>428.57142857142861</v>
      </c>
      <c r="F71" t="s">
        <v>29</v>
      </c>
      <c r="M71" s="42" t="s">
        <v>22</v>
      </c>
    </row>
    <row r="72" spans="1:13" ht="13.5" thickBot="1" x14ac:dyDescent="0.25">
      <c r="C72" s="16" t="s">
        <v>21</v>
      </c>
      <c r="D72" s="41">
        <f>D61-J70*J69</f>
        <v>299900.00000000023</v>
      </c>
      <c r="M72" s="42" t="s">
        <v>22</v>
      </c>
    </row>
    <row r="73" spans="1:13" ht="13.5" thickBot="1" x14ac:dyDescent="0.25">
      <c r="A73" s="23" t="s">
        <v>6</v>
      </c>
      <c r="B73" s="56">
        <f>$B50+1</f>
        <v>3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42" t="s">
        <v>22</v>
      </c>
    </row>
    <row r="74" spans="1:13" x14ac:dyDescent="0.2">
      <c r="D74" s="47">
        <f t="array" ref="D74:F74">TRANSPOSE(B75:B77)</f>
        <v>1</v>
      </c>
      <c r="E74" s="48">
        <v>2</v>
      </c>
      <c r="F74" s="49">
        <v>3</v>
      </c>
      <c r="M74" s="42" t="s">
        <v>22</v>
      </c>
    </row>
    <row r="75" spans="1:13" ht="15.75" x14ac:dyDescent="0.2">
      <c r="A75" t="s">
        <v>7</v>
      </c>
      <c r="B75" s="45">
        <v>1</v>
      </c>
      <c r="C75" s="24" t="s">
        <v>8</v>
      </c>
      <c r="D75" s="50">
        <f>A$5</f>
        <v>0.1</v>
      </c>
      <c r="E75" s="50">
        <f>B$5</f>
        <v>7.4999999999999997E-2</v>
      </c>
      <c r="F75" s="18">
        <f>C$5</f>
        <v>1</v>
      </c>
      <c r="G75" s="24" t="s">
        <v>10</v>
      </c>
      <c r="H75" s="26">
        <f t="array" ref="H75:J77">MINVERSE(D75:F77)</f>
        <v>0</v>
      </c>
      <c r="I75" s="27">
        <v>21.428571428571434</v>
      </c>
      <c r="J75" s="28">
        <v>-14.285714285714292</v>
      </c>
      <c r="M75" s="42" t="s">
        <v>22</v>
      </c>
    </row>
    <row r="76" spans="1:13" x14ac:dyDescent="0.2">
      <c r="B76" s="45">
        <v>2</v>
      </c>
      <c r="D76" s="50">
        <f>A$6</f>
        <v>0.08</v>
      </c>
      <c r="E76" s="50">
        <f>B$6</f>
        <v>0.1</v>
      </c>
      <c r="F76" s="18">
        <f>C$6</f>
        <v>0</v>
      </c>
      <c r="H76" s="29">
        <v>0</v>
      </c>
      <c r="I76" s="30">
        <v>-7.1428571428571459</v>
      </c>
      <c r="J76" s="31">
        <v>11.428571428571432</v>
      </c>
      <c r="M76" s="42" t="s">
        <v>22</v>
      </c>
    </row>
    <row r="77" spans="1:13" x14ac:dyDescent="0.2">
      <c r="B77" s="45">
        <v>3</v>
      </c>
      <c r="D77" s="50">
        <f>A$7</f>
        <v>0.05</v>
      </c>
      <c r="E77" s="50">
        <f>B$7</f>
        <v>0.15</v>
      </c>
      <c r="F77" s="18">
        <f>C$7</f>
        <v>0</v>
      </c>
      <c r="H77" s="32">
        <v>1</v>
      </c>
      <c r="I77" s="33">
        <v>-1.6071428571428577</v>
      </c>
      <c r="J77" s="34">
        <v>0.57142857142857195</v>
      </c>
      <c r="M77" s="42" t="s">
        <v>22</v>
      </c>
    </row>
    <row r="78" spans="1:13" ht="16.5" x14ac:dyDescent="0.25">
      <c r="A78" s="43" t="s">
        <v>30</v>
      </c>
      <c r="M78" s="42" t="s">
        <v>22</v>
      </c>
    </row>
    <row r="79" spans="1:13" ht="16.5" x14ac:dyDescent="0.25">
      <c r="B79" s="35">
        <f t="array" ref="B79:B81">MMULT(H56:J58,F75:F77)</f>
        <v>24.999999999999993</v>
      </c>
      <c r="C79" s="24" t="s">
        <v>23</v>
      </c>
      <c r="D79" s="25">
        <v>1</v>
      </c>
      <c r="E79" s="25">
        <v>0</v>
      </c>
      <c r="F79" s="52">
        <f>-B79/$B$81</f>
        <v>-14.285714285714292</v>
      </c>
      <c r="G79" s="24" t="s">
        <v>24</v>
      </c>
      <c r="H79" s="26">
        <f t="array" ref="H79:J81">MMULT(D79:F81,H56:J58)</f>
        <v>0</v>
      </c>
      <c r="I79" s="27">
        <v>21.428571428571431</v>
      </c>
      <c r="J79" s="28">
        <v>-14.285714285714292</v>
      </c>
      <c r="K79" t="s">
        <v>31</v>
      </c>
      <c r="M79" s="42" t="s">
        <v>22</v>
      </c>
    </row>
    <row r="80" spans="1:13" x14ac:dyDescent="0.2">
      <c r="B80" s="36">
        <v>-19.999999999999989</v>
      </c>
      <c r="D80" s="25">
        <v>0</v>
      </c>
      <c r="E80" s="25">
        <v>1</v>
      </c>
      <c r="F80" s="52">
        <f>-B80/$B$81</f>
        <v>11.428571428571431</v>
      </c>
      <c r="H80" s="29">
        <v>0</v>
      </c>
      <c r="I80" s="30">
        <v>-7.1428571428571423</v>
      </c>
      <c r="J80" s="31">
        <v>11.428571428571431</v>
      </c>
      <c r="M80" s="42" t="s">
        <v>22</v>
      </c>
    </row>
    <row r="81" spans="1:13" x14ac:dyDescent="0.2">
      <c r="B81" s="37">
        <v>1.7499999999999987</v>
      </c>
      <c r="D81" s="25">
        <v>0</v>
      </c>
      <c r="E81" s="25">
        <v>0</v>
      </c>
      <c r="F81" s="52">
        <f>1/$B$81</f>
        <v>0.57142857142857184</v>
      </c>
      <c r="H81" s="32">
        <v>1</v>
      </c>
      <c r="I81" s="33">
        <v>-1.6071428571428577</v>
      </c>
      <c r="J81" s="34">
        <v>0.57142857142857184</v>
      </c>
      <c r="M81" s="42" t="s">
        <v>22</v>
      </c>
    </row>
    <row r="82" spans="1:13" x14ac:dyDescent="0.2">
      <c r="H82" s="47">
        <v>5</v>
      </c>
      <c r="I82" s="49">
        <v>4</v>
      </c>
      <c r="M82" s="42" t="s">
        <v>22</v>
      </c>
    </row>
    <row r="83" spans="1:13" ht="16.5" x14ac:dyDescent="0.25">
      <c r="A83" s="24" t="s">
        <v>9</v>
      </c>
      <c r="B83" s="57">
        <f t="array" ref="B83:B85">MMULT(H75:J77,$G$5:$G$7)</f>
        <v>4285.7142857142826</v>
      </c>
      <c r="C83" s="24" t="s">
        <v>11</v>
      </c>
      <c r="D83" s="25">
        <f>A$3</f>
        <v>20</v>
      </c>
      <c r="E83" s="25">
        <f t="shared" ref="E83:F83" si="8">B$3</f>
        <v>30</v>
      </c>
      <c r="F83" s="25">
        <f t="shared" si="8"/>
        <v>0</v>
      </c>
      <c r="G83" s="24" t="s">
        <v>14</v>
      </c>
      <c r="H83" s="25">
        <f>E$3</f>
        <v>0</v>
      </c>
      <c r="I83" s="25">
        <f>D$3</f>
        <v>0</v>
      </c>
      <c r="M83" s="42" t="s">
        <v>22</v>
      </c>
    </row>
    <row r="84" spans="1:13" ht="13.5" x14ac:dyDescent="0.25">
      <c r="B84" s="58">
        <v>8571.4285714285743</v>
      </c>
      <c r="C84" s="38" t="s">
        <v>12</v>
      </c>
      <c r="D84" s="46">
        <f>MMULT(D83:F83,B83:B85)+$I$4</f>
        <v>342857.14285714284</v>
      </c>
      <c r="M84" s="42" t="s">
        <v>22</v>
      </c>
    </row>
    <row r="85" spans="1:13" x14ac:dyDescent="0.2">
      <c r="B85" s="59">
        <v>428.57142857142878</v>
      </c>
      <c r="G85" s="24" t="s">
        <v>13</v>
      </c>
      <c r="H85" s="50">
        <f>E$5</f>
        <v>0</v>
      </c>
      <c r="I85" s="50">
        <f>D$5</f>
        <v>0</v>
      </c>
      <c r="M85" s="42" t="s">
        <v>22</v>
      </c>
    </row>
    <row r="86" spans="1:13" x14ac:dyDescent="0.2">
      <c r="H86" s="50">
        <f>E$6</f>
        <v>0</v>
      </c>
      <c r="I86" s="50">
        <f>D$6</f>
        <v>1</v>
      </c>
      <c r="M86" s="42" t="s">
        <v>22</v>
      </c>
    </row>
    <row r="87" spans="1:13" x14ac:dyDescent="0.2">
      <c r="H87" s="50">
        <f>E$7</f>
        <v>1</v>
      </c>
      <c r="I87" s="50">
        <f>D$7</f>
        <v>0</v>
      </c>
      <c r="M87" s="42" t="s">
        <v>22</v>
      </c>
    </row>
    <row r="88" spans="1:13" ht="16.5" x14ac:dyDescent="0.25">
      <c r="A88" s="24" t="s">
        <v>16</v>
      </c>
      <c r="B88" s="26">
        <f t="array" ref="B88:C90">MMULT(H79:J81,H85:I87)</f>
        <v>-14.285714285714292</v>
      </c>
      <c r="C88" s="28">
        <v>21.428571428571431</v>
      </c>
      <c r="G88" s="24" t="s">
        <v>15</v>
      </c>
      <c r="H88" s="51">
        <f t="array" ref="H88:I88">MMULT(D83:F83,B88:C90)</f>
        <v>57.142857142857054</v>
      </c>
      <c r="I88" s="55">
        <v>214.28571428571433</v>
      </c>
      <c r="M88" s="42" t="s">
        <v>22</v>
      </c>
    </row>
    <row r="89" spans="1:13" ht="14.25" x14ac:dyDescent="0.25">
      <c r="B89" s="29">
        <v>11.428571428571431</v>
      </c>
      <c r="C89" s="31">
        <v>-7.1428571428571423</v>
      </c>
      <c r="G89" s="24" t="s">
        <v>17</v>
      </c>
      <c r="H89" s="53">
        <f>H88-H83</f>
        <v>57.142857142857054</v>
      </c>
      <c r="I89" s="53">
        <f>I88-I83</f>
        <v>214.28571428571433</v>
      </c>
      <c r="M89" s="42" t="s">
        <v>22</v>
      </c>
    </row>
    <row r="90" spans="1:13" x14ac:dyDescent="0.2">
      <c r="B90" s="32">
        <v>0.57142857142857184</v>
      </c>
      <c r="C90" s="34">
        <v>-1.6071428571428577</v>
      </c>
      <c r="G90" s="17" t="s">
        <v>33</v>
      </c>
      <c r="M90" s="42" t="s">
        <v>22</v>
      </c>
    </row>
    <row r="91" spans="1:13" x14ac:dyDescent="0.2">
      <c r="M91" s="42" t="s">
        <v>22</v>
      </c>
    </row>
    <row r="92" spans="1:13" x14ac:dyDescent="0.2">
      <c r="A92" s="3" t="s">
        <v>34</v>
      </c>
      <c r="M92" s="42" t="s">
        <v>22</v>
      </c>
    </row>
    <row r="93" spans="1:13" ht="13.5" thickBot="1" x14ac:dyDescent="0.25">
      <c r="B93" s="61" t="s">
        <v>7</v>
      </c>
      <c r="C93" s="62" t="s">
        <v>35</v>
      </c>
      <c r="M93" s="42" t="s">
        <v>22</v>
      </c>
    </row>
    <row r="94" spans="1:13" ht="13.5" thickTop="1" x14ac:dyDescent="0.2">
      <c r="B94" s="63">
        <v>0</v>
      </c>
      <c r="C94" s="63">
        <f>D15</f>
        <v>0</v>
      </c>
      <c r="M94" s="42" t="s">
        <v>22</v>
      </c>
    </row>
    <row r="95" spans="1:13" x14ac:dyDescent="0.2">
      <c r="B95" s="63">
        <v>1</v>
      </c>
      <c r="C95" s="63">
        <f>D38</f>
        <v>300000</v>
      </c>
      <c r="M95" s="42" t="s">
        <v>22</v>
      </c>
    </row>
    <row r="96" spans="1:13" x14ac:dyDescent="0.2">
      <c r="B96" s="63">
        <v>2</v>
      </c>
      <c r="C96" s="63">
        <f>D61</f>
        <v>300000.00000000023</v>
      </c>
      <c r="M96" s="42" t="s">
        <v>22</v>
      </c>
    </row>
    <row r="97" spans="1:13" x14ac:dyDescent="0.2">
      <c r="B97" s="63">
        <v>3</v>
      </c>
      <c r="C97" s="63">
        <f>D84</f>
        <v>342857.14285714284</v>
      </c>
      <c r="M97" s="42" t="s">
        <v>22</v>
      </c>
    </row>
    <row r="98" spans="1:13" x14ac:dyDescent="0.2">
      <c r="M98" s="42" t="s">
        <v>22</v>
      </c>
    </row>
    <row r="99" spans="1:13" x14ac:dyDescent="0.2">
      <c r="M99" s="42" t="s">
        <v>22</v>
      </c>
    </row>
    <row r="100" spans="1:13" x14ac:dyDescent="0.2">
      <c r="M100" s="42" t="s">
        <v>22</v>
      </c>
    </row>
    <row r="101" spans="1:13" x14ac:dyDescent="0.2">
      <c r="M101" s="42" t="s">
        <v>22</v>
      </c>
    </row>
    <row r="102" spans="1:13" x14ac:dyDescent="0.2">
      <c r="M102" s="42" t="s">
        <v>22</v>
      </c>
    </row>
    <row r="103" spans="1:13" x14ac:dyDescent="0.2">
      <c r="A103" s="60" t="s">
        <v>22</v>
      </c>
      <c r="B103" s="60" t="s">
        <v>22</v>
      </c>
      <c r="C103" s="60" t="s">
        <v>22</v>
      </c>
      <c r="D103" s="60" t="s">
        <v>22</v>
      </c>
      <c r="E103" s="60" t="s">
        <v>22</v>
      </c>
      <c r="F103" s="60" t="s">
        <v>22</v>
      </c>
      <c r="G103" s="60" t="s">
        <v>22</v>
      </c>
      <c r="H103" s="60" t="s">
        <v>22</v>
      </c>
      <c r="I103" s="60" t="s">
        <v>22</v>
      </c>
      <c r="J103" s="60" t="s">
        <v>22</v>
      </c>
      <c r="K103" s="60" t="s">
        <v>22</v>
      </c>
      <c r="L103" s="60" t="s">
        <v>22</v>
      </c>
    </row>
  </sheetData>
  <pageMargins left="0.5" right="0.5" top="0.5" bottom="0.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MCasquilho</dc:creator>
  <cp:lastModifiedBy>Miguel Casquilho</cp:lastModifiedBy>
  <dcterms:created xsi:type="dcterms:W3CDTF">2018-02-25T12:02:07Z</dcterms:created>
  <dcterms:modified xsi:type="dcterms:W3CDTF">2018-03-08T12:14:14Z</dcterms:modified>
</cp:coreProperties>
</file>